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0 - Vedlejší rozpočtové..." sheetId="2" r:id="rId2"/>
    <sheet name="100 - Bourání" sheetId="3" r:id="rId3"/>
    <sheet name="200 - Nové oplocení" sheetId="4" r:id="rId4"/>
    <sheet name="300 - Mlatová cesta" sheetId="5" r:id="rId5"/>
    <sheet name="400 - Zemní práce pro sla..." sheetId="6" r:id="rId6"/>
    <sheet name="Pokyny pro vyplnění" sheetId="7" r:id="rId7"/>
  </sheets>
  <definedNames>
    <definedName name="_xlnm.Print_Area" localSheetId="0">'Rekapitulace stavby'!$D$4:$AO$33,'Rekapitulace stavby'!$C$39:$AQ$57</definedName>
    <definedName name="_xlnm.Print_Titles" localSheetId="0">'Rekapitulace stavby'!$49:$49</definedName>
    <definedName name="_xlnm._FilterDatabase" localSheetId="1" hidden="1">'000 - Vedlejší rozpočtové...'!$C$80:$K$91</definedName>
    <definedName name="_xlnm.Print_Area" localSheetId="1">'000 - Vedlejší rozpočtové...'!$C$4:$J$36,'000 - Vedlejší rozpočtové...'!$C$42:$J$62,'000 - Vedlejší rozpočtové...'!$C$68:$K$91</definedName>
    <definedName name="_xlnm.Print_Titles" localSheetId="1">'000 - Vedlejší rozpočtové...'!$80:$80</definedName>
    <definedName name="_xlnm._FilterDatabase" localSheetId="2" hidden="1">'100 - Bourání'!$C$78:$K$101</definedName>
    <definedName name="_xlnm.Print_Area" localSheetId="2">'100 - Bourání'!$C$4:$J$36,'100 - Bourání'!$C$42:$J$60,'100 - Bourání'!$C$66:$K$101</definedName>
    <definedName name="_xlnm.Print_Titles" localSheetId="2">'100 - Bourání'!$78:$78</definedName>
    <definedName name="_xlnm._FilterDatabase" localSheetId="3" hidden="1">'200 - Nové oplocení'!$C$87:$K$255</definedName>
    <definedName name="_xlnm.Print_Area" localSheetId="3">'200 - Nové oplocení'!$C$4:$J$36,'200 - Nové oplocení'!$C$42:$J$69,'200 - Nové oplocení'!$C$75:$K$255</definedName>
    <definedName name="_xlnm.Print_Titles" localSheetId="3">'200 - Nové oplocení'!$87:$87</definedName>
    <definedName name="_xlnm._FilterDatabase" localSheetId="4" hidden="1">'300 - Mlatová cesta'!$C$80:$K$103</definedName>
    <definedName name="_xlnm.Print_Area" localSheetId="4">'300 - Mlatová cesta'!$C$4:$J$36,'300 - Mlatová cesta'!$C$42:$J$62,'300 - Mlatová cesta'!$C$68:$K$103</definedName>
    <definedName name="_xlnm.Print_Titles" localSheetId="4">'300 - Mlatová cesta'!$80:$80</definedName>
    <definedName name="_xlnm._FilterDatabase" localSheetId="5" hidden="1">'400 - Zemní práce pro sla...'!$C$79:$K$131</definedName>
    <definedName name="_xlnm.Print_Area" localSheetId="5">'400 - Zemní práce pro sla...'!$C$4:$J$36,'400 - Zemní práce pro sla...'!$C$42:$J$61,'400 - Zemní práce pro sla...'!$C$67:$K$131</definedName>
    <definedName name="_xlnm.Print_Titles" localSheetId="5">'400 - Zemní práce pro sla...'!$79:$79</definedName>
    <definedName name="_xlnm.Print_Area" localSheetId="6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6"/>
  <c r="AX56"/>
  <c i="6"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T89"/>
  <c r="T88"/>
  <c r="R90"/>
  <c r="R89"/>
  <c r="R88"/>
  <c r="P90"/>
  <c r="P89"/>
  <c r="P88"/>
  <c r="BK90"/>
  <c r="BK89"/>
  <c r="J89"/>
  <c r="BK88"/>
  <c r="J88"/>
  <c r="J90"/>
  <c r="BE90"/>
  <c r="J60"/>
  <c r="J5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4"/>
  <c r="BH84"/>
  <c r="BG84"/>
  <c r="BF84"/>
  <c r="T84"/>
  <c r="R84"/>
  <c r="P84"/>
  <c r="BK84"/>
  <c r="J84"/>
  <c r="BE84"/>
  <c r="BI83"/>
  <c r="F34"/>
  <c i="1" r="BD56"/>
  <c i="6" r="BH83"/>
  <c r="F33"/>
  <c i="1" r="BC56"/>
  <c i="6" r="BG83"/>
  <c r="F32"/>
  <c i="1" r="BB56"/>
  <c i="6" r="BF83"/>
  <c r="J31"/>
  <c i="1" r="AW56"/>
  <c i="6" r="F31"/>
  <c i="1" r="BA56"/>
  <c i="6" r="T83"/>
  <c r="T82"/>
  <c r="T81"/>
  <c r="T80"/>
  <c r="R83"/>
  <c r="R82"/>
  <c r="R81"/>
  <c r="R80"/>
  <c r="P83"/>
  <c r="P82"/>
  <c r="P81"/>
  <c r="P80"/>
  <c i="1" r="AU56"/>
  <c i="6" r="BK83"/>
  <c r="BK82"/>
  <c r="J82"/>
  <c r="BK81"/>
  <c r="J81"/>
  <c r="BK80"/>
  <c r="J80"/>
  <c r="J56"/>
  <c r="J27"/>
  <c i="1" r="AG56"/>
  <c i="6" r="J83"/>
  <c r="BE83"/>
  <c r="J30"/>
  <c i="1" r="AV56"/>
  <c i="6" r="F30"/>
  <c i="1" r="AZ56"/>
  <c i="6" r="J58"/>
  <c r="J57"/>
  <c r="J76"/>
  <c r="F76"/>
  <c r="F74"/>
  <c r="E72"/>
  <c r="J51"/>
  <c r="F51"/>
  <c r="F49"/>
  <c r="E47"/>
  <c r="J36"/>
  <c r="J18"/>
  <c r="E18"/>
  <c r="F77"/>
  <c r="F52"/>
  <c r="J17"/>
  <c r="J12"/>
  <c r="J74"/>
  <c r="J49"/>
  <c r="E7"/>
  <c r="E70"/>
  <c r="E45"/>
  <c i="1" r="AY55"/>
  <c r="AX55"/>
  <c i="5" r="BI103"/>
  <c r="BH103"/>
  <c r="BG103"/>
  <c r="BF103"/>
  <c r="T103"/>
  <c r="T102"/>
  <c r="R103"/>
  <c r="R102"/>
  <c r="P103"/>
  <c r="P102"/>
  <c r="BK103"/>
  <c r="BK102"/>
  <c r="J102"/>
  <c r="J103"/>
  <c r="BE103"/>
  <c r="J61"/>
  <c r="BI99"/>
  <c r="BH99"/>
  <c r="BG99"/>
  <c r="BF99"/>
  <c r="T99"/>
  <c r="T98"/>
  <c r="R99"/>
  <c r="R98"/>
  <c r="P99"/>
  <c r="P98"/>
  <c r="BK99"/>
  <c r="BK98"/>
  <c r="J98"/>
  <c r="J99"/>
  <c r="BE99"/>
  <c r="J60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3"/>
  <c r="BH93"/>
  <c r="BG93"/>
  <c r="BF93"/>
  <c r="T93"/>
  <c r="T92"/>
  <c r="R93"/>
  <c r="R92"/>
  <c r="P93"/>
  <c r="P92"/>
  <c r="BK93"/>
  <c r="BK92"/>
  <c r="J92"/>
  <c r="J93"/>
  <c r="BE93"/>
  <c r="J59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4"/>
  <c r="F34"/>
  <c i="1" r="BD55"/>
  <c i="5" r="BH84"/>
  <c r="F33"/>
  <c i="1" r="BC55"/>
  <c i="5" r="BG84"/>
  <c r="F32"/>
  <c i="1" r="BB55"/>
  <c i="5" r="BF84"/>
  <c r="J31"/>
  <c i="1" r="AW55"/>
  <c i="5" r="F31"/>
  <c i="1" r="BA55"/>
  <c i="5" r="T84"/>
  <c r="T83"/>
  <c r="T82"/>
  <c r="T81"/>
  <c r="R84"/>
  <c r="R83"/>
  <c r="R82"/>
  <c r="R81"/>
  <c r="P84"/>
  <c r="P83"/>
  <c r="P82"/>
  <c r="P81"/>
  <c i="1" r="AU55"/>
  <c i="5" r="BK84"/>
  <c r="BK83"/>
  <c r="J83"/>
  <c r="BK82"/>
  <c r="J82"/>
  <c r="BK81"/>
  <c r="J81"/>
  <c r="J56"/>
  <c r="J27"/>
  <c i="1" r="AG55"/>
  <c i="5" r="J84"/>
  <c r="BE84"/>
  <c r="J30"/>
  <c i="1" r="AV55"/>
  <c i="5" r="F30"/>
  <c i="1" r="AZ55"/>
  <c i="5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4"/>
  <c r="AX54"/>
  <c i="4"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0"/>
  <c r="BH240"/>
  <c r="BG240"/>
  <c r="BF240"/>
  <c r="T240"/>
  <c r="R240"/>
  <c r="P240"/>
  <c r="BK240"/>
  <c r="J240"/>
  <c r="BE240"/>
  <c r="BI235"/>
  <c r="BH235"/>
  <c r="BG235"/>
  <c r="BF235"/>
  <c r="T235"/>
  <c r="T234"/>
  <c r="R235"/>
  <c r="R234"/>
  <c r="P235"/>
  <c r="P234"/>
  <c r="BK235"/>
  <c r="BK234"/>
  <c r="J234"/>
  <c r="J235"/>
  <c r="BE235"/>
  <c r="J68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0"/>
  <c r="BH230"/>
  <c r="BG230"/>
  <c r="BF230"/>
  <c r="T230"/>
  <c r="R230"/>
  <c r="P230"/>
  <c r="BK230"/>
  <c r="J230"/>
  <c r="BE230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21"/>
  <c r="BH221"/>
  <c r="BG221"/>
  <c r="BF221"/>
  <c r="T221"/>
  <c r="T220"/>
  <c r="R221"/>
  <c r="R220"/>
  <c r="P221"/>
  <c r="P220"/>
  <c r="BK221"/>
  <c r="BK220"/>
  <c r="J220"/>
  <c r="J221"/>
  <c r="BE221"/>
  <c r="J67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4"/>
  <c r="BH204"/>
  <c r="BG204"/>
  <c r="BF204"/>
  <c r="T204"/>
  <c r="T203"/>
  <c r="T202"/>
  <c r="R204"/>
  <c r="R203"/>
  <c r="R202"/>
  <c r="P204"/>
  <c r="P203"/>
  <c r="P202"/>
  <c r="BK204"/>
  <c r="BK203"/>
  <c r="J203"/>
  <c r="BK202"/>
  <c r="J202"/>
  <c r="J204"/>
  <c r="BE204"/>
  <c r="J66"/>
  <c r="J65"/>
  <c r="BI201"/>
  <c r="BH201"/>
  <c r="BG201"/>
  <c r="BF201"/>
  <c r="T201"/>
  <c r="T200"/>
  <c r="R201"/>
  <c r="R200"/>
  <c r="P201"/>
  <c r="P200"/>
  <c r="BK201"/>
  <c r="BK200"/>
  <c r="J200"/>
  <c r="J201"/>
  <c r="BE201"/>
  <c r="J6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9"/>
  <c r="BH189"/>
  <c r="BG189"/>
  <c r="BF189"/>
  <c r="T189"/>
  <c r="T188"/>
  <c r="R189"/>
  <c r="R188"/>
  <c r="P189"/>
  <c r="P188"/>
  <c r="BK189"/>
  <c r="BK188"/>
  <c r="J188"/>
  <c r="J189"/>
  <c r="BE189"/>
  <c r="J63"/>
  <c r="BI184"/>
  <c r="BH184"/>
  <c r="BG184"/>
  <c r="BF184"/>
  <c r="T184"/>
  <c r="R184"/>
  <c r="P184"/>
  <c r="BK184"/>
  <c r="J184"/>
  <c r="BE184"/>
  <c r="BI179"/>
  <c r="BH179"/>
  <c r="BG179"/>
  <c r="BF179"/>
  <c r="T179"/>
  <c r="R179"/>
  <c r="P179"/>
  <c r="BK179"/>
  <c r="J179"/>
  <c r="BE179"/>
  <c r="BI174"/>
  <c r="BH174"/>
  <c r="BG174"/>
  <c r="BF174"/>
  <c r="T174"/>
  <c r="T173"/>
  <c r="R174"/>
  <c r="R173"/>
  <c r="P174"/>
  <c r="P173"/>
  <c r="BK174"/>
  <c r="BK173"/>
  <c r="J173"/>
  <c r="J174"/>
  <c r="BE174"/>
  <c r="J62"/>
  <c r="BI170"/>
  <c r="BH170"/>
  <c r="BG170"/>
  <c r="BF170"/>
  <c r="T170"/>
  <c r="R170"/>
  <c r="P170"/>
  <c r="BK170"/>
  <c r="J170"/>
  <c r="BE170"/>
  <c r="BI165"/>
  <c r="BH165"/>
  <c r="BG165"/>
  <c r="BF165"/>
  <c r="T165"/>
  <c r="R165"/>
  <c r="P165"/>
  <c r="BK165"/>
  <c r="J165"/>
  <c r="BE165"/>
  <c r="BI160"/>
  <c r="BH160"/>
  <c r="BG160"/>
  <c r="BF160"/>
  <c r="T160"/>
  <c r="R160"/>
  <c r="P160"/>
  <c r="BK160"/>
  <c r="J160"/>
  <c r="BE160"/>
  <c r="BI155"/>
  <c r="BH155"/>
  <c r="BG155"/>
  <c r="BF155"/>
  <c r="T155"/>
  <c r="T154"/>
  <c r="R155"/>
  <c r="R154"/>
  <c r="P155"/>
  <c r="P154"/>
  <c r="BK155"/>
  <c r="BK154"/>
  <c r="J154"/>
  <c r="J155"/>
  <c r="BE155"/>
  <c r="J61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1"/>
  <c r="BH131"/>
  <c r="BG131"/>
  <c r="BF131"/>
  <c r="T131"/>
  <c r="T130"/>
  <c r="R131"/>
  <c r="R130"/>
  <c r="P131"/>
  <c r="P130"/>
  <c r="BK131"/>
  <c r="BK130"/>
  <c r="J130"/>
  <c r="J131"/>
  <c r="BE131"/>
  <c r="J60"/>
  <c r="BI129"/>
  <c r="BH129"/>
  <c r="BG129"/>
  <c r="BF129"/>
  <c r="T129"/>
  <c r="R129"/>
  <c r="P129"/>
  <c r="BK129"/>
  <c r="J129"/>
  <c r="BE129"/>
  <c r="BI124"/>
  <c r="BH124"/>
  <c r="BG124"/>
  <c r="BF124"/>
  <c r="T124"/>
  <c r="R124"/>
  <c r="P124"/>
  <c r="BK124"/>
  <c r="J124"/>
  <c r="BE124"/>
  <c r="BI119"/>
  <c r="BH119"/>
  <c r="BG119"/>
  <c r="BF119"/>
  <c r="T119"/>
  <c r="T118"/>
  <c r="R119"/>
  <c r="R118"/>
  <c r="P119"/>
  <c r="P118"/>
  <c r="BK119"/>
  <c r="BK118"/>
  <c r="J118"/>
  <c r="J119"/>
  <c r="BE119"/>
  <c r="J59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1"/>
  <c r="F34"/>
  <c i="1" r="BD54"/>
  <c i="4" r="BH91"/>
  <c r="F33"/>
  <c i="1" r="BC54"/>
  <c i="4" r="BG91"/>
  <c r="F32"/>
  <c i="1" r="BB54"/>
  <c i="4" r="BF91"/>
  <c r="J31"/>
  <c i="1" r="AW54"/>
  <c i="4" r="F31"/>
  <c i="1" r="BA54"/>
  <c i="4" r="T91"/>
  <c r="T90"/>
  <c r="T89"/>
  <c r="T88"/>
  <c r="R91"/>
  <c r="R90"/>
  <c r="R89"/>
  <c r="R88"/>
  <c r="P91"/>
  <c r="P90"/>
  <c r="P89"/>
  <c r="P88"/>
  <c i="1" r="AU54"/>
  <c i="4" r="BK91"/>
  <c r="BK90"/>
  <c r="J90"/>
  <c r="BK89"/>
  <c r="J89"/>
  <c r="BK88"/>
  <c r="J88"/>
  <c r="J56"/>
  <c r="J27"/>
  <c i="1" r="AG54"/>
  <c i="4" r="J91"/>
  <c r="BE91"/>
  <c r="J30"/>
  <c i="1" r="AV54"/>
  <c i="4" r="F30"/>
  <c i="1" r="AZ54"/>
  <c i="4" r="J58"/>
  <c r="J57"/>
  <c r="J84"/>
  <c r="F84"/>
  <c r="F82"/>
  <c r="E80"/>
  <c r="J51"/>
  <c r="F51"/>
  <c r="F49"/>
  <c r="E47"/>
  <c r="J36"/>
  <c r="J18"/>
  <c r="E18"/>
  <c r="F85"/>
  <c r="F52"/>
  <c r="J17"/>
  <c r="J12"/>
  <c r="J82"/>
  <c r="J49"/>
  <c r="E7"/>
  <c r="E78"/>
  <c r="E45"/>
  <c i="1" r="AY53"/>
  <c r="AX53"/>
  <c i="3"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9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6"/>
  <c r="BH86"/>
  <c r="BG86"/>
  <c r="BF86"/>
  <c r="T86"/>
  <c r="R86"/>
  <c r="P86"/>
  <c r="BK86"/>
  <c r="J86"/>
  <c r="BE86"/>
  <c r="BI84"/>
  <c r="BH84"/>
  <c r="BG84"/>
  <c r="BF84"/>
  <c r="T84"/>
  <c r="R84"/>
  <c r="P84"/>
  <c r="BK84"/>
  <c r="J84"/>
  <c r="BE84"/>
  <c r="BI82"/>
  <c r="F34"/>
  <c i="1" r="BD53"/>
  <c i="3" r="BH82"/>
  <c r="F33"/>
  <c i="1" r="BC53"/>
  <c i="3" r="BG82"/>
  <c r="F32"/>
  <c i="1" r="BB53"/>
  <c i="3" r="BF82"/>
  <c r="J31"/>
  <c i="1" r="AW53"/>
  <c i="3" r="F31"/>
  <c i="1" r="BA53"/>
  <c i="3" r="T82"/>
  <c r="T81"/>
  <c r="T80"/>
  <c r="T79"/>
  <c r="R82"/>
  <c r="R81"/>
  <c r="R80"/>
  <c r="R79"/>
  <c r="P82"/>
  <c r="P81"/>
  <c r="P80"/>
  <c r="P79"/>
  <c i="1" r="AU53"/>
  <c i="3" r="BK82"/>
  <c r="BK81"/>
  <c r="J81"/>
  <c r="BK80"/>
  <c r="J80"/>
  <c r="BK79"/>
  <c r="J79"/>
  <c r="J56"/>
  <c r="J27"/>
  <c i="1" r="AG53"/>
  <c i="3" r="J82"/>
  <c r="BE82"/>
  <c r="J30"/>
  <c i="1" r="AV53"/>
  <c i="3" r="F30"/>
  <c i="1" r="AZ53"/>
  <c i="3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2"/>
  <c r="AX52"/>
  <c i="2" r="BI91"/>
  <c r="BH91"/>
  <c r="BG91"/>
  <c r="BF91"/>
  <c r="T91"/>
  <c r="T90"/>
  <c r="R91"/>
  <c r="R90"/>
  <c r="P91"/>
  <c r="P90"/>
  <c r="BK91"/>
  <c r="BK90"/>
  <c r="J90"/>
  <c r="J91"/>
  <c r="BE91"/>
  <c r="J61"/>
  <c r="BI89"/>
  <c r="BH89"/>
  <c r="BG89"/>
  <c r="BF89"/>
  <c r="T89"/>
  <c r="T88"/>
  <c r="R89"/>
  <c r="R88"/>
  <c r="P89"/>
  <c r="P88"/>
  <c r="BK89"/>
  <c r="BK88"/>
  <c r="J88"/>
  <c r="J89"/>
  <c r="BE89"/>
  <c r="J60"/>
  <c r="BI87"/>
  <c r="BH87"/>
  <c r="BG87"/>
  <c r="BF87"/>
  <c r="T87"/>
  <c r="T86"/>
  <c r="R87"/>
  <c r="R86"/>
  <c r="P87"/>
  <c r="P86"/>
  <c r="BK87"/>
  <c r="BK86"/>
  <c r="J86"/>
  <c r="J87"/>
  <c r="BE87"/>
  <c r="J59"/>
  <c r="BI85"/>
  <c r="BH85"/>
  <c r="BG85"/>
  <c r="BF85"/>
  <c r="T85"/>
  <c r="R85"/>
  <c r="P85"/>
  <c r="BK85"/>
  <c r="J85"/>
  <c r="BE85"/>
  <c r="BI84"/>
  <c r="F34"/>
  <c i="1" r="BD52"/>
  <c i="2" r="BH84"/>
  <c r="F33"/>
  <c i="1" r="BC52"/>
  <c i="2" r="BG84"/>
  <c r="F32"/>
  <c i="1" r="BB52"/>
  <c i="2" r="BF84"/>
  <c r="J31"/>
  <c i="1" r="AW52"/>
  <c i="2" r="F31"/>
  <c i="1" r="BA52"/>
  <c i="2" r="T84"/>
  <c r="T83"/>
  <c r="T82"/>
  <c r="T81"/>
  <c r="R84"/>
  <c r="R83"/>
  <c r="R82"/>
  <c r="R81"/>
  <c r="P84"/>
  <c r="P83"/>
  <c r="P82"/>
  <c r="P81"/>
  <c i="1" r="AU52"/>
  <c i="2" r="BK84"/>
  <c r="BK83"/>
  <c r="J83"/>
  <c r="BK82"/>
  <c r="J82"/>
  <c r="BK81"/>
  <c r="J81"/>
  <c r="J56"/>
  <c r="J27"/>
  <c i="1" r="AG52"/>
  <c i="2" r="J84"/>
  <c r="BE84"/>
  <c r="J30"/>
  <c i="1" r="AV52"/>
  <c i="2" r="F30"/>
  <c i="1" r="AZ52"/>
  <c i="2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<sst xmlns="http://schemas.openxmlformats.org/spreadsheetml/2006/main">
  <si>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</si>
  <si>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</si>
  <si>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</si>
  <si>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</si>
  <si>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</si>
  <si>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</si>
  <si>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</si>
  <si>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{9ceb1798-6506-43f1-a1a3-5057731d9fcf}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</si>
  <si>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</si>
  <si>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</si>
  <si>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</si>
  <si>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</si>
  <si>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</si>
  <si>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</si>
  <si>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</si>
  <si>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</si>
  <si>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396a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</si>
  <si>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</si>
  <si>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</si>
  <si>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Oplocení zámku Vinoř</t>
  </si>
  <si>
    <t>KSO:</t>
  </si>
  <si>
    <t/>
  </si>
  <si>
    <t>CC-CZ:</t>
  </si>
  <si>
    <t>Místo:</t>
  </si>
  <si>
    <t>Vinoř</t>
  </si>
  <si>
    <t>Datum:</t>
  </si>
  <si>
    <t>6. 11. 2017</t>
  </si>
  <si>
    <t>Zadavatel:</t>
  </si>
  <si>
    <t>IČ:</t>
  </si>
  <si>
    <t>Městská část Praha - Vinoř</t>
  </si>
  <si>
    <t>DIČ:</t>
  </si>
  <si>
    <t>Uchazeč:</t>
  </si>
  <si>
    <t>Vyplň údaj</t>
  </si>
  <si>
    <t>Projektant:</t>
  </si>
  <si>
    <t>Ing. Luboš Rajniš</t>
  </si>
  <si>
    <t>True</t>
  </si>
  <si>
    <t>Poznámka:</t>
  </si>
  <si>
    <t xml:space="preserve">Rozpočet byl sestaven dle projektové dokumentace pro stavební povolení k datu 9/2016, a dále k datu 6/6/2018 byl doplněn o zemní práce pro slaboproud a mlatovou cestu dle nových požadavků._x000d_
_x000d_
Tento soupis neobsahuje části elektro, ačkoliv v PD jsou požadovány. Nutno doplnit samostatně._x000d_
_x000d_
_x000d_ Nedílnou součástí pro ocenění je projektová dokumentace, a zhotovitel je povinen překontrolovat soulad s touto  dokumentací a na případné neshody upozornit.		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</si>
  <si>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</si>
  <si>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</si>
  <si>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</si>
  <si>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</si>
  <si>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</si>
  <si>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</si>
  <si>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</si>
  <si>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</si>
  <si>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</si>
  <si>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</si>
  <si>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</si>
  <si>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</si>
  <si>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</si>
  <si>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</si>
  <si>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</si>
  <si>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</si>
  <si>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</si>
  <si>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</si>
  <si>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</si>
  <si>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</si>
  <si>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</si>
  <si>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</si>
  <si>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</si>
  <si>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</si>
  <si>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</si>
  <si>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</si>
  <si>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</si>
  <si>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</si>
  <si>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</si>
  <si>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</si>
  <si>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</si>
  <si>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</si>
  <si>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</si>
  <si>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</si>
  <si>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</si>
  <si>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</si>
  <si>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</si>
  <si>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</si>
  <si>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</si>
  <si>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</si>
  <si>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</si>
  <si>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VON</t>
  </si>
  <si>
    <t>1</t>
  </si>
  <si>
    <t>{71ca7831-2f9a-44d9-a17e-4302bd8f7b03}</t>
  </si>
  <si>
    <t>2</t>
  </si>
  <si>
    <t>100</t>
  </si>
  <si>
    <t>Bourání</t>
  </si>
  <si>
    <t>STA</t>
  </si>
  <si>
    <t>{11507d49-59ed-4d49-9222-63e269735334}</t>
  </si>
  <si>
    <t>200</t>
  </si>
  <si>
    <t>Nové oplocení</t>
  </si>
  <si>
    <t>{3d76585b-e6ed-4b87-9cc3-340ae34ea993}</t>
  </si>
  <si>
    <t>300</t>
  </si>
  <si>
    <t>Mlatová cesta</t>
  </si>
  <si>
    <t>{13a9312e-981f-4292-906d-eedb8fdc88c9}</t>
  </si>
  <si>
    <t>400</t>
  </si>
  <si>
    <t>Zemní práce pro slaboproud</t>
  </si>
  <si>
    <t>{37ee1e21-86aa-4e0c-8a55-6a79f8d9d0a2}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</si>
  <si>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</si>
  <si>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</si>
  <si>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</si>
  <si>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</si>
  <si>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</si>
  <si>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</si>
  <si>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</si>
  <si>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000 - Vedlejší rozpočtové náklady</t>
  </si>
  <si>
    <t xml:space="preserve">			 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</si>
  <si>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</si>
  <si>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</si>
  <si>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</si>
  <si>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</si>
  <si>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</si>
  <si>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</si>
  <si>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</si>
  <si>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</si>
  <si>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</si>
  <si>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</si>
  <si>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</si>
  <si>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</si>
  <si>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</si>
  <si>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</si>
  <si>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</si>
  <si>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</si>
  <si>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</si>
  <si>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</si>
  <si>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</si>
  <si>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</si>
  <si>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</si>
  <si>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</si>
  <si>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</si>
  <si>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</si>
  <si>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</si>
  <si>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</si>
  <si>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</si>
  <si>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</si>
  <si>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</si>
  <si>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</si>
  <si>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</si>
  <si>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</si>
  <si>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Kč</t>
  </si>
  <si>
    <t>CS ÚRS 2017 02</t>
  </si>
  <si>
    <t>1024</t>
  </si>
  <si>
    <t>1475905428</t>
  </si>
  <si>
    <t>013254000</t>
  </si>
  <si>
    <t>Dokumentace skutečného provedení stavby</t>
  </si>
  <si>
    <t>868794135</t>
  </si>
  <si>
    <t>VRN3</t>
  </si>
  <si>
    <t>Zařízení staveniště</t>
  </si>
  <si>
    <t>3</t>
  </si>
  <si>
    <t>030001000</t>
  </si>
  <si>
    <t>1196207533</t>
  </si>
  <si>
    <t>VRN4</t>
  </si>
  <si>
    <t>Inženýrská činnost</t>
  </si>
  <si>
    <t>4</t>
  </si>
  <si>
    <t>045002000</t>
  </si>
  <si>
    <t>Kompletační a koordinační činnost</t>
  </si>
  <si>
    <t>1986520801</t>
  </si>
  <si>
    <t>VRN9</t>
  </si>
  <si>
    <t>Ostatní náklady</t>
  </si>
  <si>
    <t>090001000</t>
  </si>
  <si>
    <t>1287487245</t>
  </si>
  <si>
    <t>100 - Bourání</t>
  </si>
  <si>
    <t>HSV - Práce a dodávky HSV</t>
  </si>
  <si>
    <t xml:space="preserve">    9 - Ostatní konstrukce a práce, bourání</t>
  </si>
  <si>
    <t xml:space="preserve">    997 - Přesun sutě</t>
  </si>
  <si>
    <t>HSV</t>
  </si>
  <si>
    <t>Práce a dodávky HSV</t>
  </si>
  <si>
    <t>9</t>
  </si>
  <si>
    <t>Ostatní konstrukce a práce, bourání</t>
  </si>
  <si>
    <t>961044111</t>
  </si>
  <si>
    <t>Bourání základů z betonu prostého</t>
  </si>
  <si>
    <t>m3</t>
  </si>
  <si>
    <t>-1901447674</t>
  </si>
  <si>
    <t>VV</t>
  </si>
  <si>
    <t>88*1,05*0,4</t>
  </si>
  <si>
    <t>962042321</t>
  </si>
  <si>
    <t>Bourání zdiva nadzákladového z betonu prostého přes 1 m3</t>
  </si>
  <si>
    <t>-94451976</t>
  </si>
  <si>
    <t>88*2*0,4</t>
  </si>
  <si>
    <t>968072558</t>
  </si>
  <si>
    <t>Vybourání kovových vrat pl do 5 m2</t>
  </si>
  <si>
    <t>m2</t>
  </si>
  <si>
    <t>-28078335</t>
  </si>
  <si>
    <t>P</t>
  </si>
  <si>
    <t>Poznámka k položce:
branka</t>
  </si>
  <si>
    <t>2*1,1</t>
  </si>
  <si>
    <t>968072559</t>
  </si>
  <si>
    <t>Vybourání kovových vrat pl přes 5 m2</t>
  </si>
  <si>
    <t>-1210566694</t>
  </si>
  <si>
    <t>6*2</t>
  </si>
  <si>
    <t>978015381</t>
  </si>
  <si>
    <t>Otlučení (osekání) vnější vápenné nebo vápenocementové omítky stupně členitosti 1 a 2 rozsahu do 80%</t>
  </si>
  <si>
    <t>-555517953</t>
  </si>
  <si>
    <t xml:space="preserve">"hlavní brána- sokl"     (3,6*2+ 3,2*2)*1,1</t>
  </si>
  <si>
    <t xml:space="preserve">"Hlavní vstupní brána sloupky"     6*1,2*1,2*4,23</t>
  </si>
  <si>
    <t xml:space="preserve">"původní zdivo"     26,95*3</t>
  </si>
  <si>
    <t>Součet</t>
  </si>
  <si>
    <t>997</t>
  </si>
  <si>
    <t>Přesun sutě</t>
  </si>
  <si>
    <t>6</t>
  </si>
  <si>
    <t>997013111</t>
  </si>
  <si>
    <t>Vnitrostaveništní doprava suti a vybouraných hmot pro budovy v do 6 m s použitím mechanizace</t>
  </si>
  <si>
    <t>t</t>
  </si>
  <si>
    <t>1627644606</t>
  </si>
  <si>
    <t>7</t>
  </si>
  <si>
    <t>997013501</t>
  </si>
  <si>
    <t>Odvoz suti a vybouraných hmot na skládku nebo meziskládku do 1 km se složením</t>
  </si>
  <si>
    <t>-857469797</t>
  </si>
  <si>
    <t>8</t>
  </si>
  <si>
    <t>997013509</t>
  </si>
  <si>
    <t>Příplatek k odvozu suti a vybouraných hmot na skládku ZKD 1 km přes 1 km</t>
  </si>
  <si>
    <t>-261259187</t>
  </si>
  <si>
    <t>235,812*5 'Přepočtené koeficientem množství</t>
  </si>
  <si>
    <t>997013801</t>
  </si>
  <si>
    <t>Poplatek za uložení stavebního betonového odpadu na skládce (skládkovné)</t>
  </si>
  <si>
    <t>-634295234</t>
  </si>
  <si>
    <t>200 - Nové oplocení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</si>
  <si>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</si>
  <si>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</si>
  <si>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</si>
  <si>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</si>
  <si>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</si>
  <si>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</si>
  <si>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</si>
  <si>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</si>
  <si>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 xml:space="preserve">    765 - Krytina skládaná</t>
  </si>
  <si>
    <t xml:space="preserve">    783 - Dokončovací práce - nátěry</t>
  </si>
  <si>
    <t>Zemní práce</t>
  </si>
  <si>
    <t>132212201</t>
  </si>
  <si>
    <t>Hloubení rýh š přes 600 do 2000 mm ručním nebo pneum nářadím v soudržných horninách tř. 3</t>
  </si>
  <si>
    <t>-1777109702</t>
  </si>
  <si>
    <t xml:space="preserve">"vykop pro sloupky"       27*0,08</t>
  </si>
  <si>
    <t xml:space="preserve"> "navrhovaná zeď u dřevěných vrat"     (39,209-0,805*2-4,26)*0,62*1,05      </t>
  </si>
  <si>
    <t xml:space="preserve"> "navrhované sloupky u dřevěných vrat"     (0,805*2)*0,9*1,05                                 </t>
  </si>
  <si>
    <t xml:space="preserve">"navrhované zeď u dřevěné branky"      5,43*0,62*1,05</t>
  </si>
  <si>
    <t>162201211</t>
  </si>
  <si>
    <t>Vodorovné přemístění výkopku z horniny tř. 1 až 4 stavebním kolečkem do 10 m</t>
  </si>
  <si>
    <t>-1255563137</t>
  </si>
  <si>
    <t>162201219</t>
  </si>
  <si>
    <t>Příplatek k vodorovnému přemístění výkopku z horniny tř. 1 až 4 stavebním kolečkem ZKD 10 m</t>
  </si>
  <si>
    <t>-1119561639</t>
  </si>
  <si>
    <t>28,92</t>
  </si>
  <si>
    <t>28,92*4 'Přepočtené koeficientem množství</t>
  </si>
  <si>
    <t>162701101</t>
  </si>
  <si>
    <t>Vodorovné přemístění do 6000 m výkopku/sypaniny z horniny tř. 1 až 4</t>
  </si>
  <si>
    <t>1873027590</t>
  </si>
  <si>
    <t>Poznámka k položce:
dovezení zeminy ze skládky</t>
  </si>
  <si>
    <t xml:space="preserve">"dovoz chybějící sypaniny na zásyp po bourání plotové zdi"     36,96-28,92</t>
  </si>
  <si>
    <t>167101101</t>
  </si>
  <si>
    <t>Nakládání výkopku z hornin tř. 1 až 4 do 100 m3</t>
  </si>
  <si>
    <t>2016635152</t>
  </si>
  <si>
    <t>Poznámka k položce:
naložení zeminy na skládce</t>
  </si>
  <si>
    <t xml:space="preserve">"naložení sypaniny na skládce"    8,04</t>
  </si>
  <si>
    <t>174101101</t>
  </si>
  <si>
    <t>Zásyp jam, šachet rýh nebo kolem objektů sypaninou se zhutněním</t>
  </si>
  <si>
    <t>-1821910301</t>
  </si>
  <si>
    <t>M</t>
  </si>
  <si>
    <t>103641000</t>
  </si>
  <si>
    <t>zemina pro terénní úpravy - tříděná</t>
  </si>
  <si>
    <t>161694192</t>
  </si>
  <si>
    <t xml:space="preserve">"m3 zeminy x koeficient 1,5 = hmotnost v t"     8,04</t>
  </si>
  <si>
    <t>8,04*1,5 'Přepočtené koeficientem množství</t>
  </si>
  <si>
    <t>181411131</t>
  </si>
  <si>
    <t>Založení parkového trávníku výsevem plochy do 1000 m2 v rovině a ve svahu do 1:5</t>
  </si>
  <si>
    <t>499880562</t>
  </si>
  <si>
    <t>88*0,4</t>
  </si>
  <si>
    <t>005724100</t>
  </si>
  <si>
    <t>osivo směs travní parková</t>
  </si>
  <si>
    <t>kg</t>
  </si>
  <si>
    <t>-925828990</t>
  </si>
  <si>
    <t>35,2*0,015 'Přepočtené koeficientem množství</t>
  </si>
  <si>
    <t>10</t>
  </si>
  <si>
    <t>185804312</t>
  </si>
  <si>
    <t>Zalití rostlin vodou plocha přes 20 m2</t>
  </si>
  <si>
    <t>852236155</t>
  </si>
  <si>
    <t>88*0,4*0,5</t>
  </si>
  <si>
    <t>Zakládání</t>
  </si>
  <si>
    <t>11</t>
  </si>
  <si>
    <t>274313611</t>
  </si>
  <si>
    <t>Základové pásy z betonu tř. C 16/20</t>
  </si>
  <si>
    <t>1892438471</t>
  </si>
  <si>
    <t xml:space="preserve">(39,209-0,805*2-4,26)*0,62*1,05       "navrhovaná zeď u dřevěných vrat</t>
  </si>
  <si>
    <t xml:space="preserve">(0,805*2)*0,9*1,05                                  "navrhované sloupky u dřevěných vrat</t>
  </si>
  <si>
    <t xml:space="preserve">5,43*0,62*1,05                                          "navrhované zeď u dřevěné branky</t>
  </si>
  <si>
    <t>12</t>
  </si>
  <si>
    <t>274351121</t>
  </si>
  <si>
    <t>Zřízení bednění základových pasů rovného</t>
  </si>
  <si>
    <t>1264921090</t>
  </si>
  <si>
    <t xml:space="preserve">(39,209-0,805*2-4,26)*0,1       "navrhovaná zeď u dřevěných vrat</t>
  </si>
  <si>
    <t xml:space="preserve">(0,805*2)*0,1                               "navrhované sloupky u dřevěných vrat</t>
  </si>
  <si>
    <t xml:space="preserve">5,43*0,1                                         "navrhované zeď u dřevěné branky</t>
  </si>
  <si>
    <t>13</t>
  </si>
  <si>
    <t>274351122</t>
  </si>
  <si>
    <t>Odstranění bednění základových pasů rovného</t>
  </si>
  <si>
    <t>366176245</t>
  </si>
  <si>
    <t>Svislé a kompletní konstrukce</t>
  </si>
  <si>
    <t>14</t>
  </si>
  <si>
    <t>311238115</t>
  </si>
  <si>
    <t>Zdivo nosné vnitřní POROTHERM tl 300 mm pevnosti P 10 na MVC</t>
  </si>
  <si>
    <t>565419749</t>
  </si>
  <si>
    <t xml:space="preserve">(39,209-0,805*2-4,26)*3*2               "navrhovaná zeď u dřevěných vrat</t>
  </si>
  <si>
    <t xml:space="preserve">(0,905+0,3)*2*3,35*2                         "navrhované sloupky u dřevěných vrat</t>
  </si>
  <si>
    <t xml:space="preserve">5,43*3,05*2                                           "navrhované zeď u dřevěné branky</t>
  </si>
  <si>
    <t>311R001</t>
  </si>
  <si>
    <t>Vyztužení ložné spáry u zdiva z výztuže průměru 8 až 10 mm.</t>
  </si>
  <si>
    <t>kpl</t>
  </si>
  <si>
    <t>1391129418</t>
  </si>
  <si>
    <t>16</t>
  </si>
  <si>
    <t>338171113</t>
  </si>
  <si>
    <t>Osazování sloupků a vzpěr plotových ocelových v 2,00 m se zabetonováním</t>
  </si>
  <si>
    <t>kus</t>
  </si>
  <si>
    <t>778186128</t>
  </si>
  <si>
    <t>17</t>
  </si>
  <si>
    <t>553422600</t>
  </si>
  <si>
    <t>sloupek plotový koncový pozinkované a komaxitové 2000/48x1,5 mm</t>
  </si>
  <si>
    <t>-17711120</t>
  </si>
  <si>
    <t>18</t>
  </si>
  <si>
    <t>553422720</t>
  </si>
  <si>
    <t>vzpěra plotová 38x1,5 mm včetně krytky s uchem, 2000 mm</t>
  </si>
  <si>
    <t>-982451519</t>
  </si>
  <si>
    <t>19</t>
  </si>
  <si>
    <t>348101120</t>
  </si>
  <si>
    <t>Osazení vrat a vrátek k oplocení na sloupky zděné nebo betonové plochy do 4 m2</t>
  </si>
  <si>
    <t>2109237872</t>
  </si>
  <si>
    <t xml:space="preserve">1     "dřevěná branka</t>
  </si>
  <si>
    <t>20</t>
  </si>
  <si>
    <t>348R01</t>
  </si>
  <si>
    <t>Dodávka dřevěné branky včetně kování a připojovacího materiálů</t>
  </si>
  <si>
    <t>-2057405670</t>
  </si>
  <si>
    <t>348101170</t>
  </si>
  <si>
    <t>Osazení vrat a vrátek k oplocení na sloupky zděné nebo betonové plochy přes 15 m2</t>
  </si>
  <si>
    <t>-324981276</t>
  </si>
  <si>
    <t xml:space="preserve">1   "mřížovaná brána</t>
  </si>
  <si>
    <t xml:space="preserve">2   "dřevěná brána</t>
  </si>
  <si>
    <t>22</t>
  </si>
  <si>
    <t>348R001</t>
  </si>
  <si>
    <t>Dodávka dřevěných vrat včetně kování a připojovacího materiálu.</t>
  </si>
  <si>
    <t>772287097</t>
  </si>
  <si>
    <t>23</t>
  </si>
  <si>
    <t>348R002</t>
  </si>
  <si>
    <t>Dodávka kovových dobových vrat včetně kování a připojovacího materiálu ke zděným sloupkům.</t>
  </si>
  <si>
    <t>994503279</t>
  </si>
  <si>
    <t>24</t>
  </si>
  <si>
    <t>348401130</t>
  </si>
  <si>
    <t>Osazení oplocení ze strojového pletiva s napínacími dráty výšky do 2,0 m do 15° sklonu svahu</t>
  </si>
  <si>
    <t>m</t>
  </si>
  <si>
    <t>496958832</t>
  </si>
  <si>
    <t xml:space="preserve">40,3-4   "oplocení parkoviště</t>
  </si>
  <si>
    <t>25</t>
  </si>
  <si>
    <t>313247680</t>
  </si>
  <si>
    <t xml:space="preserve">pletivo drátěné se čtvercovými oky zapletené pozinkované  50 x 2 x 2000 mm</t>
  </si>
  <si>
    <t>32257874</t>
  </si>
  <si>
    <t>26</t>
  </si>
  <si>
    <t>348R1001</t>
  </si>
  <si>
    <t>Dodávka a montáž systémového elektronického otevírání vrat včetně potřebného příslušenství a komponentů předepsané výrobcem.</t>
  </si>
  <si>
    <t>-1984256063</t>
  </si>
  <si>
    <t>Poznámka k položce:
Při montáži dbát na pracovní postup daný od výrobce.</t>
  </si>
  <si>
    <t>Vodorovné konstrukce</t>
  </si>
  <si>
    <t>27</t>
  </si>
  <si>
    <t>417321313</t>
  </si>
  <si>
    <t>Ztužující pásy a věnce ze ŽB tř. C 16/20</t>
  </si>
  <si>
    <t>-551988565</t>
  </si>
  <si>
    <t xml:space="preserve"> "navrhovaná zeď u dřevěných vrat"     (39,209-0,805*2-4,26)*0,1*0,6</t>
  </si>
  <si>
    <t xml:space="preserve"> "navrhované sloupky u dřevěných vrat"     (0,805*2)*1*0,1                            </t>
  </si>
  <si>
    <t xml:space="preserve">"navrhované zeď u dřevěné branky"      5,43*0,6*0,1</t>
  </si>
  <si>
    <t>28</t>
  </si>
  <si>
    <t>417351115</t>
  </si>
  <si>
    <t>Zřízení bednění ztužujících věnců</t>
  </si>
  <si>
    <t>337365906</t>
  </si>
  <si>
    <t xml:space="preserve"> "navrhovaná zeď u dřevěných vrat"     (39,209-0,805*2-4,26)*0,15</t>
  </si>
  <si>
    <t xml:space="preserve"> "navrhované sloupky u dřevěných vrat"     (0,805*2)*0,15                            </t>
  </si>
  <si>
    <t xml:space="preserve">"navrhované zeď u dřevěné branky"      5,43*0,15</t>
  </si>
  <si>
    <t>29</t>
  </si>
  <si>
    <t>417351116</t>
  </si>
  <si>
    <t>Odstranění bednění ztužujících věnců</t>
  </si>
  <si>
    <t>-1162988562</t>
  </si>
  <si>
    <t>30</t>
  </si>
  <si>
    <t>417361821</t>
  </si>
  <si>
    <t>Výztuž ztužujících pásů a věnců betonářskou ocelí 10 505</t>
  </si>
  <si>
    <t>-997143192</t>
  </si>
  <si>
    <t>Poznámka k položce:
70 kg/m3</t>
  </si>
  <si>
    <t>175/1000</t>
  </si>
  <si>
    <t>Úpravy povrchů, podlahy a osazování výplní</t>
  </si>
  <si>
    <t>31</t>
  </si>
  <si>
    <t>622325218</t>
  </si>
  <si>
    <t>Oprava vnější vápenné štukové omítky složitosti 1 stěn v rozsahu do 80%</t>
  </si>
  <si>
    <t>835074237</t>
  </si>
  <si>
    <t>32</t>
  </si>
  <si>
    <t>6223252R01</t>
  </si>
  <si>
    <t xml:space="preserve">Vnější vápenné štukové omítky složitosti 1 stěn </t>
  </si>
  <si>
    <t>1032900707</t>
  </si>
  <si>
    <t xml:space="preserve">(39,209-0,805*2-4,26)*2,3*2               "navrhovaná zeď u dřevěných vrat</t>
  </si>
  <si>
    <t xml:space="preserve">(39,209-0,805*2-4,26)*0,7*2               "navrhovaná zeď u dřevěných vrat sokl</t>
  </si>
  <si>
    <t xml:space="preserve">5,43*3,05*2                                               "navrhované zeď u dřevěné branky</t>
  </si>
  <si>
    <t>33</t>
  </si>
  <si>
    <t>6223252R02</t>
  </si>
  <si>
    <t>Vnější vápenné štukové omítky složitosti 2 sloupů</t>
  </si>
  <si>
    <t>895912393</t>
  </si>
  <si>
    <t xml:space="preserve">(0,905+0,3)*2*2,65*2                             "navrhované sloupky u dřevěných vrat</t>
  </si>
  <si>
    <t xml:space="preserve">(0,905+0,3)*2*0,7*2                               "navrhované sloupky u dřevěných vrat sokl</t>
  </si>
  <si>
    <t>34</t>
  </si>
  <si>
    <t>949121112</t>
  </si>
  <si>
    <t>Montáž lešení lehkého kozového dílcového v do 1,9 m</t>
  </si>
  <si>
    <t>sada</t>
  </si>
  <si>
    <t>-246096896</t>
  </si>
  <si>
    <t>35</t>
  </si>
  <si>
    <t>949121212</t>
  </si>
  <si>
    <t>Příplatek k lešení lehkému kozovému dílcovému v do 1,9 m za první a ZKD den použití</t>
  </si>
  <si>
    <t>643655600</t>
  </si>
  <si>
    <t>2*60 'Přepočtené koeficientem množství</t>
  </si>
  <si>
    <t>36</t>
  </si>
  <si>
    <t>949121812</t>
  </si>
  <si>
    <t>Demontáž lešení lehkého kozového dílcového v do 1,9 m</t>
  </si>
  <si>
    <t>1714873579</t>
  </si>
  <si>
    <t>37</t>
  </si>
  <si>
    <t>95290R001</t>
  </si>
  <si>
    <t>Vyčištění venkovních ploch, kterých se dotkla výstavba a bourání zdí a plotů.</t>
  </si>
  <si>
    <t>-1471653514</t>
  </si>
  <si>
    <t xml:space="preserve">(39,209-0,805*2-4,26)*4             "navrhovaná zeď u dřevěných vrat</t>
  </si>
  <si>
    <t xml:space="preserve">(0,905+0,3)*4                                  "navrhované sloupky u dřevěných vrat</t>
  </si>
  <si>
    <t xml:space="preserve">5,43*4                                                "navrhované zeď u dřevěné branky</t>
  </si>
  <si>
    <t xml:space="preserve">(40,3-4)*2                                        "oplocení parkoviště</t>
  </si>
  <si>
    <t xml:space="preserve">88*3                                                   "bourání betonové zdi</t>
  </si>
  <si>
    <t>998</t>
  </si>
  <si>
    <t>Přesun hmot</t>
  </si>
  <si>
    <t>38</t>
  </si>
  <si>
    <t>998011001</t>
  </si>
  <si>
    <t>Přesun hmot pro budovy zděné v do 6 m</t>
  </si>
  <si>
    <t>-45956336</t>
  </si>
  <si>
    <t>PSV</t>
  </si>
  <si>
    <t>Práce a dodávky PSV</t>
  </si>
  <si>
    <t>711</t>
  </si>
  <si>
    <t>Izolace proti vodě, vlhkosti a plynům</t>
  </si>
  <si>
    <t>39</t>
  </si>
  <si>
    <t>711131101</t>
  </si>
  <si>
    <t>Provedení izolace proti zemní vlhkosti pásy na sucho vodorovné AIP nebo tkaninou</t>
  </si>
  <si>
    <t>-728103883</t>
  </si>
  <si>
    <t xml:space="preserve">(39,209-0,805*2-4,26)*0,62       "navrhovaná zeď u dřevěných vrat</t>
  </si>
  <si>
    <t xml:space="preserve">(0,805*2)*0,9                                 "navrhované sloupky u dřevěných vrat</t>
  </si>
  <si>
    <t xml:space="preserve">5,43*0,62                                          "navrhované zeď u dřevěné branky</t>
  </si>
  <si>
    <t>40</t>
  </si>
  <si>
    <t>628211090</t>
  </si>
  <si>
    <t>pás asfaltovaný R330 H</t>
  </si>
  <si>
    <t>-1687433393</t>
  </si>
  <si>
    <t>25,486*1,15 'Přepočtené koeficientem množství</t>
  </si>
  <si>
    <t>41</t>
  </si>
  <si>
    <t>711132101</t>
  </si>
  <si>
    <t>Provedení izolace proti zemní vlhkosti pásy na sucho svislé AIP nebo tkaninou</t>
  </si>
  <si>
    <t>95921867</t>
  </si>
  <si>
    <t xml:space="preserve">(39,209-0,805*2-4,26)*0,1*2      "navrhovaná zeď u dřevěných vrat</t>
  </si>
  <si>
    <t xml:space="preserve">(0,805*2)*0,1*2                                "navrhované sloupky u dřevěných vrat</t>
  </si>
  <si>
    <t xml:space="preserve">5,43*0,1*2                                         "navrhované zeď u dřevěné branky</t>
  </si>
  <si>
    <t>42</t>
  </si>
  <si>
    <t>1190619096</t>
  </si>
  <si>
    <t>8,076*1,2 'Přepočtené koeficientem množství</t>
  </si>
  <si>
    <t>43</t>
  </si>
  <si>
    <t>998711101</t>
  </si>
  <si>
    <t>Přesun hmot tonážní pro izolace proti vodě, vlhkosti a plynům v objektech výšky do 6 m</t>
  </si>
  <si>
    <t>1969563066</t>
  </si>
  <si>
    <t>44</t>
  </si>
  <si>
    <t>998711181</t>
  </si>
  <si>
    <t>Příplatek k přesunu hmot tonážní 711 prováděný bez použití mechanizace</t>
  </si>
  <si>
    <t>-1488075124</t>
  </si>
  <si>
    <t>765</t>
  </si>
  <si>
    <t>Krytina skládaná</t>
  </si>
  <si>
    <t>45</t>
  </si>
  <si>
    <t>765111261</t>
  </si>
  <si>
    <t>Montáž krytiny keramické hřeben zplna do malty</t>
  </si>
  <si>
    <t>1179746259</t>
  </si>
  <si>
    <t xml:space="preserve">(0,805*2)                                "navrhované sloupky u dřevěných vrat</t>
  </si>
  <si>
    <t>46</t>
  </si>
  <si>
    <t>765R001b</t>
  </si>
  <si>
    <t xml:space="preserve">Dodávka keramické krytiny k zakončení plotové zdi a sloupků. </t>
  </si>
  <si>
    <t>1768475154</t>
  </si>
  <si>
    <t xml:space="preserve">1,61*3   "dl/ks na metr</t>
  </si>
  <si>
    <t>47</t>
  </si>
  <si>
    <t>765211126</t>
  </si>
  <si>
    <t>Montáž krytiny keramické drážkové do malty zeď, římsa, atika 13 ks/m2 š do 40 cm</t>
  </si>
  <si>
    <t>-2126810835</t>
  </si>
  <si>
    <t xml:space="preserve">(39,209-0,805*2-4,26)       "navrhovaná zeď u dřevěných vrat  (pultová stříška)</t>
  </si>
  <si>
    <t xml:space="preserve">(0,805*2*2)                            "navrhované sloupky u dřevěných vrat*2, (sedlová stříška)</t>
  </si>
  <si>
    <t xml:space="preserve">5,43                                          "navrhované zeď u dřevěné branky  (pultová stříška)</t>
  </si>
  <si>
    <t>48</t>
  </si>
  <si>
    <t>765R001a</t>
  </si>
  <si>
    <t>-1200099738</t>
  </si>
  <si>
    <t xml:space="preserve">41,989/0,268/12    "dl/š. tašky= ks tašek/12 ks na m2</t>
  </si>
  <si>
    <t>49</t>
  </si>
  <si>
    <t>998765101</t>
  </si>
  <si>
    <t>Přesun hmot tonážní pro krytiny skládané v objektech v do 6 m</t>
  </si>
  <si>
    <t>-2058810407</t>
  </si>
  <si>
    <t>50</t>
  </si>
  <si>
    <t>998765181</t>
  </si>
  <si>
    <t>Příplatek k přesunu hmot tonážní 765 prováděný bez použití mechanizace</t>
  </si>
  <si>
    <t>1897762707</t>
  </si>
  <si>
    <t>783</t>
  </si>
  <si>
    <t>Dokončovací práce - nátěry</t>
  </si>
  <si>
    <t>51</t>
  </si>
  <si>
    <t>783801203</t>
  </si>
  <si>
    <t>Okartáčování omítek před provedením nátěru</t>
  </si>
  <si>
    <t>-770567878</t>
  </si>
  <si>
    <t>52</t>
  </si>
  <si>
    <t>783801401</t>
  </si>
  <si>
    <t>Ometení omítek před provedením nátěru</t>
  </si>
  <si>
    <t>-1086001621</t>
  </si>
  <si>
    <t xml:space="preserve">5,43*3,05*2                                                "navrhované zeď u dřevěné branky</t>
  </si>
  <si>
    <t>53</t>
  </si>
  <si>
    <t>783823101</t>
  </si>
  <si>
    <t>Penetrační akrylátový nátěr hladkých betonových povrchů</t>
  </si>
  <si>
    <t>1177333836</t>
  </si>
  <si>
    <t>54</t>
  </si>
  <si>
    <t>783827127</t>
  </si>
  <si>
    <t>Krycí jednonásobný vápenný nátěr omítek stupně členitosti 1 a 2</t>
  </si>
  <si>
    <t>1743406780</t>
  </si>
  <si>
    <t xml:space="preserve">106                                                                "opravované omítky</t>
  </si>
  <si>
    <t>300 - Mlatová cesta</t>
  </si>
  <si>
    <t xml:space="preserve">    5 - Komunikace pozemní</t>
  </si>
  <si>
    <t>113107013</t>
  </si>
  <si>
    <t>Odstranění podkladu z kameniva těženého tl 300 mm při překopech ručně</t>
  </si>
  <si>
    <t>CS ÚRS 2018 01</t>
  </si>
  <si>
    <t>1221694722</t>
  </si>
  <si>
    <t>pro skladbu matové cesty</t>
  </si>
  <si>
    <t>12,4*3,5</t>
  </si>
  <si>
    <t>162701105</t>
  </si>
  <si>
    <t>Vodorovné přemístění do 10000 m výkopku/sypaniny z horniny tř. 1 až 4</t>
  </si>
  <si>
    <t>-1040999118</t>
  </si>
  <si>
    <t>43,4*0,25</t>
  </si>
  <si>
    <t>171201201</t>
  </si>
  <si>
    <t>Uložení sypaniny na skládky</t>
  </si>
  <si>
    <t>893585949</t>
  </si>
  <si>
    <t>171201211</t>
  </si>
  <si>
    <t>Poplatek za uložení stavebního odpadu - zeminy a kameniva na skládce</t>
  </si>
  <si>
    <t>87181732</t>
  </si>
  <si>
    <t>10,85*1,8</t>
  </si>
  <si>
    <t>Komunikace pozemní</t>
  </si>
  <si>
    <t>564211112</t>
  </si>
  <si>
    <t>Podklad nebo podsyp ze štěrkopísku ŠP tl 60 mm</t>
  </si>
  <si>
    <t>1813768058</t>
  </si>
  <si>
    <t>564851111</t>
  </si>
  <si>
    <t>Podklad ze štěrkodrtě ŠD tl 150 mm</t>
  </si>
  <si>
    <t>1306563230</t>
  </si>
  <si>
    <t>81,76*1,1 'Přepočtené koeficientem množství</t>
  </si>
  <si>
    <t>564-R01</t>
  </si>
  <si>
    <t>Mlatový povrch z upravené lomové výsivky 0/4mm tl. 40 mm</t>
  </si>
  <si>
    <t>-713381820</t>
  </si>
  <si>
    <t>Poznámka k položce:
Včetně hutnění.</t>
  </si>
  <si>
    <t>916232111</t>
  </si>
  <si>
    <t>Obruba ploch pro tělovýchovu z obrubníků do betonového lože výšky 25 mm</t>
  </si>
  <si>
    <t>1334424564</t>
  </si>
  <si>
    <t>celý obvod</t>
  </si>
  <si>
    <t>23,36*2+3,5*2</t>
  </si>
  <si>
    <t>998229111</t>
  </si>
  <si>
    <t>Přesun hmot ruční pro pozemní komunikace s krytem z kameniva, betonu,živice na vzdálenost do 50 m</t>
  </si>
  <si>
    <t>-135615560</t>
  </si>
  <si>
    <t>400 - Zemní práce pro slaboproud</t>
  </si>
  <si>
    <t>M - Práce a dodávky M</t>
  </si>
  <si>
    <t xml:space="preserve">    46-M - Zemní práce při extr.mont.pracích</t>
  </si>
  <si>
    <t>997221561</t>
  </si>
  <si>
    <t>Vodorovná doprava suti z kusových materiálů do 1 km</t>
  </si>
  <si>
    <t>1396231285</t>
  </si>
  <si>
    <t>997221569</t>
  </si>
  <si>
    <t>Příplatek ZKD 1 km u vodorovné dopravy suti z kusových materiálů</t>
  </si>
  <si>
    <t>-964380710</t>
  </si>
  <si>
    <t>7,481*20 'Přepočtené koeficientem množství</t>
  </si>
  <si>
    <t>997221611</t>
  </si>
  <si>
    <t>Nakládání suti na dopravní prostředky pro vodorovnou dopravu</t>
  </si>
  <si>
    <t>-345517601</t>
  </si>
  <si>
    <t>997221845</t>
  </si>
  <si>
    <t>Poplatek za uložení na skládce (skládkovné) odpadu asfaltového bez dehtu kód odpadu 170 302</t>
  </si>
  <si>
    <t>1046013926</t>
  </si>
  <si>
    <t>Práce a dodávky M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</si>
  <si>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</si>
  <si>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</si>
  <si>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</si>
  <si>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</si>
  <si>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</si>
  <si>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64</t>
  </si>
  <si>
    <t>1105135918</t>
  </si>
  <si>
    <t>460010025</t>
  </si>
  <si>
    <t>Vytyčení trasy inženýrských sítí v zastavěném prostoru</t>
  </si>
  <si>
    <t>-272064931</t>
  </si>
  <si>
    <t>460030011</t>
  </si>
  <si>
    <t>Sejmutí drnu jakékoliv tloušťky</t>
  </si>
  <si>
    <t>1366045486</t>
  </si>
  <si>
    <t>délka rýhy * 2m</t>
  </si>
  <si>
    <t>272,72*2</t>
  </si>
  <si>
    <t>460030172</t>
  </si>
  <si>
    <t>Odstranění podkladu nebo krytu komunikace ze živice tloušťky do 10 cm</t>
  </si>
  <si>
    <t>-450274038</t>
  </si>
  <si>
    <t>Poznámka k položce:
předpoklad výkop š. 40 cm</t>
  </si>
  <si>
    <t>trasa výkopu ve zpevněném povrchu</t>
  </si>
  <si>
    <t>(3,55+2,8+3,57+4,9+(106-25,4))*0,4</t>
  </si>
  <si>
    <t>460030192</t>
  </si>
  <si>
    <t>Řezání podkladu nebo krytu živičného tloušťky do 10 cm</t>
  </si>
  <si>
    <t>-1623376714</t>
  </si>
  <si>
    <t>Poznámka k položce:
asfalt popř. dlažba</t>
  </si>
  <si>
    <t>(3,55+2,8+3,57+4,9+(106-25,4))*2</t>
  </si>
  <si>
    <t>460070753</t>
  </si>
  <si>
    <t>Hloubení nezapažených jam pro ostatní konstrukce ručně v hornině tř 3</t>
  </si>
  <si>
    <t>706239510</t>
  </si>
  <si>
    <t>Poznámka k položce:
pro patky sloupů</t>
  </si>
  <si>
    <t>patka pro sloupy, odhad velikosti</t>
  </si>
  <si>
    <t>0,5*0,5*0,8*2</t>
  </si>
  <si>
    <t>460080014</t>
  </si>
  <si>
    <t>Základové konstrukce z monolitického betonu C 16/20 bez bednění</t>
  </si>
  <si>
    <t>-232930004</t>
  </si>
  <si>
    <t>patka pro sloupy, odhad velikosti, betonáž do výkopu</t>
  </si>
  <si>
    <t>0,4*1,05 'Přepočtené koeficientem množství</t>
  </si>
  <si>
    <t>460150053</t>
  </si>
  <si>
    <t>Hloubení kabelových zapažených i nezapažených rýh ručně š 40 cm, hl 70 cm, v hornině tř 3</t>
  </si>
  <si>
    <t>2069156397</t>
  </si>
  <si>
    <t>v zeleni</t>
  </si>
  <si>
    <t>42+15,9+64+(39-4,8-4,2)+25,4</t>
  </si>
  <si>
    <t>pod zpevněnými plochami</t>
  </si>
  <si>
    <t>3,55+2,8+3,57+4,9+(106-25,4)</t>
  </si>
  <si>
    <t>460421001</t>
  </si>
  <si>
    <t>Lože kabelů z písku nebo štěrkopísku tl 5 cm nad kabel, bez zakrytí, šířky lože do 65 cm</t>
  </si>
  <si>
    <t>-459325650</t>
  </si>
  <si>
    <t>460520174</t>
  </si>
  <si>
    <t>Montáž trubek ochranných plastových ohebných do 110 mm uložených do rýhy</t>
  </si>
  <si>
    <t>2087985207</t>
  </si>
  <si>
    <t>34571355</t>
  </si>
  <si>
    <t>trubka elektroinstalační ohebná dvouplášťová korugovaná D 94/110 mm, HDPE+LDPE</t>
  </si>
  <si>
    <t>128</t>
  </si>
  <si>
    <t>-1208886916</t>
  </si>
  <si>
    <t>460560043</t>
  </si>
  <si>
    <t>Zásyp rýh ručně šířky 40 cm, hloubky 60 cm, z horniny třídy 3</t>
  </si>
  <si>
    <t>-704887523</t>
  </si>
  <si>
    <t>460600061</t>
  </si>
  <si>
    <t>Odvoz suti a vybouraných hmot do 1 km</t>
  </si>
  <si>
    <t>734027664</t>
  </si>
  <si>
    <t>460600071</t>
  </si>
  <si>
    <t>Příplatek k odvozu suti a vybouraných hmot za každý další 1 km</t>
  </si>
  <si>
    <t>376234594</t>
  </si>
  <si>
    <t>56,505</t>
  </si>
  <si>
    <t>56,505*20 'Přepočtené koeficientem množství</t>
  </si>
  <si>
    <t>460620002</t>
  </si>
  <si>
    <t>Položení drnu včetně zalití vodou na rovině</t>
  </si>
  <si>
    <t>1398964012</t>
  </si>
  <si>
    <t>460620013</t>
  </si>
  <si>
    <t>Provizorní úprava terénu se zhutněním, v hornině tř 3</t>
  </si>
  <si>
    <t>1135150883</t>
  </si>
  <si>
    <t>460650053</t>
  </si>
  <si>
    <t>Zřízení podkladní vrstvy vozovky a chodníku ze štěrkodrti se zhutněním tloušťky do 15 cm</t>
  </si>
  <si>
    <t>1089442289</t>
  </si>
  <si>
    <t>38,168</t>
  </si>
  <si>
    <t>460650133</t>
  </si>
  <si>
    <t>Zřízení krytu vozovky a chodníku z litého asfaltu tloušťky do 5 cm</t>
  </si>
  <si>
    <t>903809961</t>
  </si>
  <si>
    <t>466-R01</t>
  </si>
  <si>
    <t>Dodávka a montáž stožáru pro kamery, pozink, v 3-4m</t>
  </si>
  <si>
    <t>1447931230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</si>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</sst>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3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3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114" customHeight="1">
      <c r="B20" s="27"/>
      <c r="C20" s="28"/>
      <c r="D20" s="28"/>
      <c r="E20" s="43" t="s">
        <v>37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35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396a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Oplocení zámku Vinoř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Vinoř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 "","",AN8)</f>
        <v>6. 11. 2017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Městská část Praha - Vinoř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Ing. Luboš Rajniš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ROUND(SUM(AG52:AG56),2)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ROUND(SUM(AS52:AS56),2)</f>
        <v>0</v>
      </c>
      <c r="AT51" s="113">
        <f>ROUND(SUM(AV51:AW51),2)</f>
        <v>0</v>
      </c>
      <c r="AU51" s="114">
        <f>ROUND(SUM(AU52:AU56),5)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ROUND(SUM(AZ52:AZ56),2)</f>
        <v>0</v>
      </c>
      <c r="BA51" s="113">
        <f>ROUND(SUM(BA52:BA56),2)</f>
        <v>0</v>
      </c>
      <c r="BB51" s="113">
        <f>ROUND(SUM(BB52:BB56),2)</f>
        <v>0</v>
      </c>
      <c r="BC51" s="113">
        <f>ROUND(SUM(BC52:BC56),2)</f>
        <v>0</v>
      </c>
      <c r="BD51" s="115">
        <f>ROUND(SUM(BD52:BD56),2)</f>
        <v>0</v>
      </c>
      <c r="BS51" s="116" t="s">
        <v>71</v>
      </c>
      <c r="BT51" s="116" t="s">
        <v>72</v>
      </c>
      <c r="BU51" s="117" t="s">
        <v>73</v>
      </c>
      <c r="BV51" s="116" t="s">
        <v>74</v>
      </c>
      <c r="BW51" s="116" t="s">
        <v>7</v>
      </c>
      <c r="BX51" s="116" t="s">
        <v>75</v>
      </c>
      <c r="CL51" s="116" t="s">
        <v>21</v>
      </c>
    </row>
    <row r="52" s="5" customFormat="1" ht="16.5" customHeight="1">
      <c r="A52" s="118" t="s">
        <v>76</v>
      </c>
      <c r="B52" s="119"/>
      <c r="C52" s="120"/>
      <c r="D52" s="121" t="s">
        <v>77</v>
      </c>
      <c r="E52" s="121"/>
      <c r="F52" s="121"/>
      <c r="G52" s="121"/>
      <c r="H52" s="121"/>
      <c r="I52" s="122"/>
      <c r="J52" s="121" t="s">
        <v>78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'000 - Vedlejší rozpočtové...'!J27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79</v>
      </c>
      <c r="AR52" s="125"/>
      <c r="AS52" s="126">
        <v>0</v>
      </c>
      <c r="AT52" s="127">
        <f>ROUND(SUM(AV52:AW52),2)</f>
        <v>0</v>
      </c>
      <c r="AU52" s="128">
        <f>'000 - Vedlejší rozpočtové...'!P81</f>
        <v>0</v>
      </c>
      <c r="AV52" s="127">
        <f>'000 - Vedlejší rozpočtové...'!J30</f>
        <v>0</v>
      </c>
      <c r="AW52" s="127">
        <f>'000 - Vedlejší rozpočtové...'!J31</f>
        <v>0</v>
      </c>
      <c r="AX52" s="127">
        <f>'000 - Vedlejší rozpočtové...'!J32</f>
        <v>0</v>
      </c>
      <c r="AY52" s="127">
        <f>'000 - Vedlejší rozpočtové...'!J33</f>
        <v>0</v>
      </c>
      <c r="AZ52" s="127">
        <f>'000 - Vedlejší rozpočtové...'!F30</f>
        <v>0</v>
      </c>
      <c r="BA52" s="127">
        <f>'000 - Vedlejší rozpočtové...'!F31</f>
        <v>0</v>
      </c>
      <c r="BB52" s="127">
        <f>'000 - Vedlejší rozpočtové...'!F32</f>
        <v>0</v>
      </c>
      <c r="BC52" s="127">
        <f>'000 - Vedlejší rozpočtové...'!F33</f>
        <v>0</v>
      </c>
      <c r="BD52" s="129">
        <f>'000 - Vedlejší rozpočtové...'!F34</f>
        <v>0</v>
      </c>
      <c r="BT52" s="130" t="s">
        <v>80</v>
      </c>
      <c r="BV52" s="130" t="s">
        <v>74</v>
      </c>
      <c r="BW52" s="130" t="s">
        <v>81</v>
      </c>
      <c r="BX52" s="130" t="s">
        <v>7</v>
      </c>
      <c r="CL52" s="130" t="s">
        <v>21</v>
      </c>
      <c r="CM52" s="130" t="s">
        <v>82</v>
      </c>
    </row>
    <row r="53" s="5" customFormat="1" ht="16.5" customHeight="1">
      <c r="A53" s="118" t="s">
        <v>76</v>
      </c>
      <c r="B53" s="119"/>
      <c r="C53" s="120"/>
      <c r="D53" s="121" t="s">
        <v>83</v>
      </c>
      <c r="E53" s="121"/>
      <c r="F53" s="121"/>
      <c r="G53" s="121"/>
      <c r="H53" s="121"/>
      <c r="I53" s="122"/>
      <c r="J53" s="121" t="s">
        <v>84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'100 - Bourání'!J27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85</v>
      </c>
      <c r="AR53" s="125"/>
      <c r="AS53" s="126">
        <v>0</v>
      </c>
      <c r="AT53" s="127">
        <f>ROUND(SUM(AV53:AW53),2)</f>
        <v>0</v>
      </c>
      <c r="AU53" s="128">
        <f>'100 - Bourání'!P79</f>
        <v>0</v>
      </c>
      <c r="AV53" s="127">
        <f>'100 - Bourání'!J30</f>
        <v>0</v>
      </c>
      <c r="AW53" s="127">
        <f>'100 - Bourání'!J31</f>
        <v>0</v>
      </c>
      <c r="AX53" s="127">
        <f>'100 - Bourání'!J32</f>
        <v>0</v>
      </c>
      <c r="AY53" s="127">
        <f>'100 - Bourání'!J33</f>
        <v>0</v>
      </c>
      <c r="AZ53" s="127">
        <f>'100 - Bourání'!F30</f>
        <v>0</v>
      </c>
      <c r="BA53" s="127">
        <f>'100 - Bourání'!F31</f>
        <v>0</v>
      </c>
      <c r="BB53" s="127">
        <f>'100 - Bourání'!F32</f>
        <v>0</v>
      </c>
      <c r="BC53" s="127">
        <f>'100 - Bourání'!F33</f>
        <v>0</v>
      </c>
      <c r="BD53" s="129">
        <f>'100 - Bourání'!F34</f>
        <v>0</v>
      </c>
      <c r="BT53" s="130" t="s">
        <v>80</v>
      </c>
      <c r="BV53" s="130" t="s">
        <v>74</v>
      </c>
      <c r="BW53" s="130" t="s">
        <v>86</v>
      </c>
      <c r="BX53" s="130" t="s">
        <v>7</v>
      </c>
      <c r="CL53" s="130" t="s">
        <v>21</v>
      </c>
      <c r="CM53" s="130" t="s">
        <v>82</v>
      </c>
    </row>
    <row r="54" s="5" customFormat="1" ht="16.5" customHeight="1">
      <c r="A54" s="118" t="s">
        <v>76</v>
      </c>
      <c r="B54" s="119"/>
      <c r="C54" s="120"/>
      <c r="D54" s="121" t="s">
        <v>87</v>
      </c>
      <c r="E54" s="121"/>
      <c r="F54" s="121"/>
      <c r="G54" s="121"/>
      <c r="H54" s="121"/>
      <c r="I54" s="122"/>
      <c r="J54" s="121" t="s">
        <v>88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'200 - Nové oplocení'!J27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85</v>
      </c>
      <c r="AR54" s="125"/>
      <c r="AS54" s="126">
        <v>0</v>
      </c>
      <c r="AT54" s="127">
        <f>ROUND(SUM(AV54:AW54),2)</f>
        <v>0</v>
      </c>
      <c r="AU54" s="128">
        <f>'200 - Nové oplocení'!P88</f>
        <v>0</v>
      </c>
      <c r="AV54" s="127">
        <f>'200 - Nové oplocení'!J30</f>
        <v>0</v>
      </c>
      <c r="AW54" s="127">
        <f>'200 - Nové oplocení'!J31</f>
        <v>0</v>
      </c>
      <c r="AX54" s="127">
        <f>'200 - Nové oplocení'!J32</f>
        <v>0</v>
      </c>
      <c r="AY54" s="127">
        <f>'200 - Nové oplocení'!J33</f>
        <v>0</v>
      </c>
      <c r="AZ54" s="127">
        <f>'200 - Nové oplocení'!F30</f>
        <v>0</v>
      </c>
      <c r="BA54" s="127">
        <f>'200 - Nové oplocení'!F31</f>
        <v>0</v>
      </c>
      <c r="BB54" s="127">
        <f>'200 - Nové oplocení'!F32</f>
        <v>0</v>
      </c>
      <c r="BC54" s="127">
        <f>'200 - Nové oplocení'!F33</f>
        <v>0</v>
      </c>
      <c r="BD54" s="129">
        <f>'200 - Nové oplocení'!F34</f>
        <v>0</v>
      </c>
      <c r="BT54" s="130" t="s">
        <v>80</v>
      </c>
      <c r="BV54" s="130" t="s">
        <v>74</v>
      </c>
      <c r="BW54" s="130" t="s">
        <v>89</v>
      </c>
      <c r="BX54" s="130" t="s">
        <v>7</v>
      </c>
      <c r="CL54" s="130" t="s">
        <v>21</v>
      </c>
      <c r="CM54" s="130" t="s">
        <v>82</v>
      </c>
    </row>
    <row r="55" s="5" customFormat="1" ht="16.5" customHeight="1">
      <c r="A55" s="118" t="s">
        <v>76</v>
      </c>
      <c r="B55" s="119"/>
      <c r="C55" s="120"/>
      <c r="D55" s="121" t="s">
        <v>90</v>
      </c>
      <c r="E55" s="121"/>
      <c r="F55" s="121"/>
      <c r="G55" s="121"/>
      <c r="H55" s="121"/>
      <c r="I55" s="122"/>
      <c r="J55" s="121" t="s">
        <v>91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'300 - Mlatová cesta'!J27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85</v>
      </c>
      <c r="AR55" s="125"/>
      <c r="AS55" s="126">
        <v>0</v>
      </c>
      <c r="AT55" s="127">
        <f>ROUND(SUM(AV55:AW55),2)</f>
        <v>0</v>
      </c>
      <c r="AU55" s="128">
        <f>'300 - Mlatová cesta'!P81</f>
        <v>0</v>
      </c>
      <c r="AV55" s="127">
        <f>'300 - Mlatová cesta'!J30</f>
        <v>0</v>
      </c>
      <c r="AW55" s="127">
        <f>'300 - Mlatová cesta'!J31</f>
        <v>0</v>
      </c>
      <c r="AX55" s="127">
        <f>'300 - Mlatová cesta'!J32</f>
        <v>0</v>
      </c>
      <c r="AY55" s="127">
        <f>'300 - Mlatová cesta'!J33</f>
        <v>0</v>
      </c>
      <c r="AZ55" s="127">
        <f>'300 - Mlatová cesta'!F30</f>
        <v>0</v>
      </c>
      <c r="BA55" s="127">
        <f>'300 - Mlatová cesta'!F31</f>
        <v>0</v>
      </c>
      <c r="BB55" s="127">
        <f>'300 - Mlatová cesta'!F32</f>
        <v>0</v>
      </c>
      <c r="BC55" s="127">
        <f>'300 - Mlatová cesta'!F33</f>
        <v>0</v>
      </c>
      <c r="BD55" s="129">
        <f>'300 - Mlatová cesta'!F34</f>
        <v>0</v>
      </c>
      <c r="BT55" s="130" t="s">
        <v>80</v>
      </c>
      <c r="BV55" s="130" t="s">
        <v>74</v>
      </c>
      <c r="BW55" s="130" t="s">
        <v>92</v>
      </c>
      <c r="BX55" s="130" t="s">
        <v>7</v>
      </c>
      <c r="CL55" s="130" t="s">
        <v>21</v>
      </c>
      <c r="CM55" s="130" t="s">
        <v>82</v>
      </c>
    </row>
    <row r="56" s="5" customFormat="1" ht="16.5" customHeight="1">
      <c r="A56" s="118" t="s">
        <v>76</v>
      </c>
      <c r="B56" s="119"/>
      <c r="C56" s="120"/>
      <c r="D56" s="121" t="s">
        <v>93</v>
      </c>
      <c r="E56" s="121"/>
      <c r="F56" s="121"/>
      <c r="G56" s="121"/>
      <c r="H56" s="121"/>
      <c r="I56" s="122"/>
      <c r="J56" s="121" t="s">
        <v>94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'400 - Zemní práce pro sla...'!J27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85</v>
      </c>
      <c r="AR56" s="125"/>
      <c r="AS56" s="131">
        <v>0</v>
      </c>
      <c r="AT56" s="132">
        <f>ROUND(SUM(AV56:AW56),2)</f>
        <v>0</v>
      </c>
      <c r="AU56" s="133">
        <f>'400 - Zemní práce pro sla...'!P80</f>
        <v>0</v>
      </c>
      <c r="AV56" s="132">
        <f>'400 - Zemní práce pro sla...'!J30</f>
        <v>0</v>
      </c>
      <c r="AW56" s="132">
        <f>'400 - Zemní práce pro sla...'!J31</f>
        <v>0</v>
      </c>
      <c r="AX56" s="132">
        <f>'400 - Zemní práce pro sla...'!J32</f>
        <v>0</v>
      </c>
      <c r="AY56" s="132">
        <f>'400 - Zemní práce pro sla...'!J33</f>
        <v>0</v>
      </c>
      <c r="AZ56" s="132">
        <f>'400 - Zemní práce pro sla...'!F30</f>
        <v>0</v>
      </c>
      <c r="BA56" s="132">
        <f>'400 - Zemní práce pro sla...'!F31</f>
        <v>0</v>
      </c>
      <c r="BB56" s="132">
        <f>'400 - Zemní práce pro sla...'!F32</f>
        <v>0</v>
      </c>
      <c r="BC56" s="132">
        <f>'400 - Zemní práce pro sla...'!F33</f>
        <v>0</v>
      </c>
      <c r="BD56" s="134">
        <f>'400 - Zemní práce pro sla...'!F34</f>
        <v>0</v>
      </c>
      <c r="BT56" s="130" t="s">
        <v>80</v>
      </c>
      <c r="BV56" s="130" t="s">
        <v>74</v>
      </c>
      <c r="BW56" s="130" t="s">
        <v>95</v>
      </c>
      <c r="BX56" s="130" t="s">
        <v>7</v>
      </c>
      <c r="CL56" s="130" t="s">
        <v>21</v>
      </c>
      <c r="CM56" s="130" t="s">
        <v>82</v>
      </c>
    </row>
    <row r="57" s="1" customFormat="1" ht="30" customHeight="1">
      <c r="B57" s="45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1"/>
    </row>
    <row r="58" s="1" customFormat="1" ht="6.96" customHeight="1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71"/>
    </row>
  </sheetData>
  <sheetProtection sheet="1" formatColumns="0" formatRows="0" objects="1" scenarios="1" spinCount="100000" saltValue="zfz68YL6MNhhi3tusypE/S/VU7mhSyAs0Y+iEgXw3uMgqLCMIhey3sfDMUIpfKTgbeYI85oaDcUOGv+xegkP1A==" hashValue="RmPDcDKZ/agV19trb36kwxh/5TYHAp/vO3bqXiLlQFAuteRJItg03JfdFyQxH4cGyeeSz2q+7UrV/gIGLfoCDg==" algorithmName="SHA-512" password="CC35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0 - Vedlejší rozpočtové...'!C2" display="/"/>
    <hyperlink ref="A53" location="'100 - Bourání'!C2" display="/"/>
    <hyperlink ref="A54" location="'200 - Nové oplocení'!C2" display="/"/>
    <hyperlink ref="A55" location="'300 - Mlatová cesta'!C2" display="/"/>
    <hyperlink ref="A56" location="'400 - Zemní práce pro sla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96</v>
      </c>
      <c r="G1" s="138" t="s">
        <v>97</v>
      </c>
      <c r="H1" s="138"/>
      <c r="I1" s="139"/>
      <c r="J1" s="138" t="s">
        <v>98</v>
      </c>
      <c r="K1" s="137" t="s">
        <v>99</v>
      </c>
      <c r="L1" s="138" t="s">
        <v>100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81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Oplocení zámku Vinoř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103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6. 11. 2017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104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ROUND(SUM(BE81:BE91), 2)</f>
        <v>0</v>
      </c>
      <c r="G30" s="46"/>
      <c r="H30" s="46"/>
      <c r="I30" s="157">
        <v>0.20999999999999999</v>
      </c>
      <c r="J30" s="156">
        <f>ROUND(ROUND((SUM(BE81:BE91)),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ROUND(SUM(BF81:BF91), 2)</f>
        <v>0</v>
      </c>
      <c r="G31" s="46"/>
      <c r="H31" s="46"/>
      <c r="I31" s="157">
        <v>0.14999999999999999</v>
      </c>
      <c r="J31" s="156">
        <f>ROUND(ROUND((SUM(BF81:BF91)),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ROUND(SUM(BG81:BG91),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ROUND(SUM(BH81:BH91),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ROUND(SUM(BI81:BI91),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105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Oplocení zámku Vinoř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000 - Vedlejší rozpočtové náklady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Vinoř</v>
      </c>
      <c r="G49" s="46"/>
      <c r="H49" s="46"/>
      <c r="I49" s="145" t="s">
        <v>25</v>
      </c>
      <c r="J49" s="146" t="str">
        <f>IF(J12="","",J12)</f>
        <v>6. 11. 2017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Městská část Praha - Vinoř</v>
      </c>
      <c r="G51" s="46"/>
      <c r="H51" s="46"/>
      <c r="I51" s="145" t="s">
        <v>33</v>
      </c>
      <c r="J51" s="43" t="str">
        <f>E21</f>
        <v>Ing. Luboš Rajniš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106</v>
      </c>
      <c r="D54" s="158"/>
      <c r="E54" s="158"/>
      <c r="F54" s="158"/>
      <c r="G54" s="158"/>
      <c r="H54" s="158"/>
      <c r="I54" s="172"/>
      <c r="J54" s="173" t="s">
        <v>107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108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109</v>
      </c>
    </row>
    <row r="57" s="7" customFormat="1" ht="24.96" customHeight="1">
      <c r="B57" s="176"/>
      <c r="C57" s="177"/>
      <c r="D57" s="178" t="s">
        <v>110</v>
      </c>
      <c r="E57" s="179"/>
      <c r="F57" s="179"/>
      <c r="G57" s="179"/>
      <c r="H57" s="179"/>
      <c r="I57" s="180"/>
      <c r="J57" s="181">
        <f>J82</f>
        <v>0</v>
      </c>
      <c r="K57" s="182"/>
    </row>
    <row r="58" s="8" customFormat="1" ht="19.92" customHeight="1">
      <c r="B58" s="183"/>
      <c r="C58" s="184"/>
      <c r="D58" s="185" t="s">
        <v>111</v>
      </c>
      <c r="E58" s="186"/>
      <c r="F58" s="186"/>
      <c r="G58" s="186"/>
      <c r="H58" s="186"/>
      <c r="I58" s="187"/>
      <c r="J58" s="188">
        <f>J83</f>
        <v>0</v>
      </c>
      <c r="K58" s="189"/>
    </row>
    <row r="59" s="8" customFormat="1" ht="19.92" customHeight="1">
      <c r="B59" s="183"/>
      <c r="C59" s="184"/>
      <c r="D59" s="185" t="s">
        <v>112</v>
      </c>
      <c r="E59" s="186"/>
      <c r="F59" s="186"/>
      <c r="G59" s="186"/>
      <c r="H59" s="186"/>
      <c r="I59" s="187"/>
      <c r="J59" s="188">
        <f>J86</f>
        <v>0</v>
      </c>
      <c r="K59" s="189"/>
    </row>
    <row r="60" s="8" customFormat="1" ht="19.92" customHeight="1">
      <c r="B60" s="183"/>
      <c r="C60" s="184"/>
      <c r="D60" s="185" t="s">
        <v>113</v>
      </c>
      <c r="E60" s="186"/>
      <c r="F60" s="186"/>
      <c r="G60" s="186"/>
      <c r="H60" s="186"/>
      <c r="I60" s="187"/>
      <c r="J60" s="188">
        <f>J88</f>
        <v>0</v>
      </c>
      <c r="K60" s="189"/>
    </row>
    <row r="61" s="8" customFormat="1" ht="19.92" customHeight="1">
      <c r="B61" s="183"/>
      <c r="C61" s="184"/>
      <c r="D61" s="185" t="s">
        <v>114</v>
      </c>
      <c r="E61" s="186"/>
      <c r="F61" s="186"/>
      <c r="G61" s="186"/>
      <c r="H61" s="186"/>
      <c r="I61" s="187"/>
      <c r="J61" s="188">
        <f>J90</f>
        <v>0</v>
      </c>
      <c r="K61" s="189"/>
    </row>
    <row r="62" s="1" customFormat="1" ht="21.84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="1" customFormat="1" ht="6.96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="1" customFormat="1" ht="6.96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="1" customFormat="1" ht="36.96" customHeight="1">
      <c r="B68" s="45"/>
      <c r="C68" s="72" t="s">
        <v>115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6.96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6.5" customHeight="1">
      <c r="B71" s="45"/>
      <c r="C71" s="73"/>
      <c r="D71" s="73"/>
      <c r="E71" s="191" t="str">
        <f>E7</f>
        <v>Oplocení zámku Vinoř</v>
      </c>
      <c r="F71" s="75"/>
      <c r="G71" s="75"/>
      <c r="H71" s="75"/>
      <c r="I71" s="190"/>
      <c r="J71" s="73"/>
      <c r="K71" s="73"/>
      <c r="L71" s="71"/>
    </row>
    <row r="72" s="1" customFormat="1" ht="14.4" customHeight="1">
      <c r="B72" s="45"/>
      <c r="C72" s="75" t="s">
        <v>102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7.25" customHeight="1">
      <c r="B73" s="45"/>
      <c r="C73" s="73"/>
      <c r="D73" s="73"/>
      <c r="E73" s="81" t="str">
        <f>E9</f>
        <v>000 - Vedlejší rozpočtové náklady</v>
      </c>
      <c r="F73" s="73"/>
      <c r="G73" s="73"/>
      <c r="H73" s="73"/>
      <c r="I73" s="190"/>
      <c r="J73" s="73"/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8" customHeight="1">
      <c r="B75" s="45"/>
      <c r="C75" s="75" t="s">
        <v>23</v>
      </c>
      <c r="D75" s="73"/>
      <c r="E75" s="73"/>
      <c r="F75" s="192" t="str">
        <f>F12</f>
        <v>Vinoř</v>
      </c>
      <c r="G75" s="73"/>
      <c r="H75" s="73"/>
      <c r="I75" s="193" t="s">
        <v>25</v>
      </c>
      <c r="J75" s="84" t="str">
        <f>IF(J12="","",J12)</f>
        <v>6. 11. 2017</v>
      </c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>
      <c r="B77" s="45"/>
      <c r="C77" s="75" t="s">
        <v>27</v>
      </c>
      <c r="D77" s="73"/>
      <c r="E77" s="73"/>
      <c r="F77" s="192" t="str">
        <f>E15</f>
        <v>Městská část Praha - Vinoř</v>
      </c>
      <c r="G77" s="73"/>
      <c r="H77" s="73"/>
      <c r="I77" s="193" t="s">
        <v>33</v>
      </c>
      <c r="J77" s="192" t="str">
        <f>E21</f>
        <v>Ing. Luboš Rajniš</v>
      </c>
      <c r="K77" s="73"/>
      <c r="L77" s="71"/>
    </row>
    <row r="78" s="1" customFormat="1" ht="14.4" customHeight="1">
      <c r="B78" s="45"/>
      <c r="C78" s="75" t="s">
        <v>31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="1" customFormat="1" ht="10.32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="9" customFormat="1" ht="29.28" customHeight="1">
      <c r="B80" s="194"/>
      <c r="C80" s="195" t="s">
        <v>116</v>
      </c>
      <c r="D80" s="196" t="s">
        <v>57</v>
      </c>
      <c r="E80" s="196" t="s">
        <v>53</v>
      </c>
      <c r="F80" s="196" t="s">
        <v>117</v>
      </c>
      <c r="G80" s="196" t="s">
        <v>118</v>
      </c>
      <c r="H80" s="196" t="s">
        <v>119</v>
      </c>
      <c r="I80" s="197" t="s">
        <v>120</v>
      </c>
      <c r="J80" s="196" t="s">
        <v>107</v>
      </c>
      <c r="K80" s="198" t="s">
        <v>121</v>
      </c>
      <c r="L80" s="199"/>
      <c r="M80" s="101" t="s">
        <v>122</v>
      </c>
      <c r="N80" s="102" t="s">
        <v>42</v>
      </c>
      <c r="O80" s="102" t="s">
        <v>123</v>
      </c>
      <c r="P80" s="102" t="s">
        <v>124</v>
      </c>
      <c r="Q80" s="102" t="s">
        <v>125</v>
      </c>
      <c r="R80" s="102" t="s">
        <v>126</v>
      </c>
      <c r="S80" s="102" t="s">
        <v>127</v>
      </c>
      <c r="T80" s="103" t="s">
        <v>128</v>
      </c>
    </row>
    <row r="81" s="1" customFormat="1" ht="29.28" customHeight="1">
      <c r="B81" s="45"/>
      <c r="C81" s="107" t="s">
        <v>108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</f>
        <v>0</v>
      </c>
      <c r="Q81" s="105"/>
      <c r="R81" s="201">
        <f>R82</f>
        <v>0</v>
      </c>
      <c r="S81" s="105"/>
      <c r="T81" s="202">
        <f>T82</f>
        <v>0</v>
      </c>
      <c r="AT81" s="23" t="s">
        <v>71</v>
      </c>
      <c r="AU81" s="23" t="s">
        <v>109</v>
      </c>
      <c r="BK81" s="203">
        <f>BK82</f>
        <v>0</v>
      </c>
    </row>
    <row r="82" s="10" customFormat="1" ht="37.44" customHeight="1">
      <c r="B82" s="204"/>
      <c r="C82" s="205"/>
      <c r="D82" s="206" t="s">
        <v>71</v>
      </c>
      <c r="E82" s="207" t="s">
        <v>129</v>
      </c>
      <c r="F82" s="207" t="s">
        <v>78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P83+P86+P88+P90</f>
        <v>0</v>
      </c>
      <c r="Q82" s="212"/>
      <c r="R82" s="213">
        <f>R83+R86+R88+R90</f>
        <v>0</v>
      </c>
      <c r="S82" s="212"/>
      <c r="T82" s="214">
        <f>T83+T86+T88+T90</f>
        <v>0</v>
      </c>
      <c r="AR82" s="215" t="s">
        <v>130</v>
      </c>
      <c r="AT82" s="216" t="s">
        <v>71</v>
      </c>
      <c r="AU82" s="216" t="s">
        <v>72</v>
      </c>
      <c r="AY82" s="215" t="s">
        <v>131</v>
      </c>
      <c r="BK82" s="217">
        <f>BK83+BK86+BK88+BK90</f>
        <v>0</v>
      </c>
    </row>
    <row r="83" s="10" customFormat="1" ht="19.92" customHeight="1">
      <c r="B83" s="204"/>
      <c r="C83" s="205"/>
      <c r="D83" s="206" t="s">
        <v>71</v>
      </c>
      <c r="E83" s="218" t="s">
        <v>132</v>
      </c>
      <c r="F83" s="218" t="s">
        <v>133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SUM(P84:P85)</f>
        <v>0</v>
      </c>
      <c r="Q83" s="212"/>
      <c r="R83" s="213">
        <f>SUM(R84:R85)</f>
        <v>0</v>
      </c>
      <c r="S83" s="212"/>
      <c r="T83" s="214">
        <f>SUM(T84:T85)</f>
        <v>0</v>
      </c>
      <c r="AR83" s="215" t="s">
        <v>130</v>
      </c>
      <c r="AT83" s="216" t="s">
        <v>71</v>
      </c>
      <c r="AU83" s="216" t="s">
        <v>80</v>
      </c>
      <c r="AY83" s="215" t="s">
        <v>131</v>
      </c>
      <c r="BK83" s="217">
        <f>SUM(BK84:BK85)</f>
        <v>0</v>
      </c>
    </row>
    <row r="84" s="1" customFormat="1" ht="16.5" customHeight="1">
      <c r="B84" s="45"/>
      <c r="C84" s="220" t="s">
        <v>80</v>
      </c>
      <c r="D84" s="220" t="s">
        <v>134</v>
      </c>
      <c r="E84" s="221" t="s">
        <v>135</v>
      </c>
      <c r="F84" s="222" t="s">
        <v>136</v>
      </c>
      <c r="G84" s="223" t="s">
        <v>137</v>
      </c>
      <c r="H84" s="224">
        <v>1</v>
      </c>
      <c r="I84" s="225"/>
      <c r="J84" s="226">
        <f>ROUND(I84*H84,2)</f>
        <v>0</v>
      </c>
      <c r="K84" s="222" t="s">
        <v>138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139</v>
      </c>
      <c r="AT84" s="23" t="s">
        <v>134</v>
      </c>
      <c r="AU84" s="23" t="s">
        <v>82</v>
      </c>
      <c r="AY84" s="23" t="s">
        <v>131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139</v>
      </c>
      <c r="BM84" s="23" t="s">
        <v>140</v>
      </c>
    </row>
    <row r="85" s="1" customFormat="1" ht="16.5" customHeight="1">
      <c r="B85" s="45"/>
      <c r="C85" s="220" t="s">
        <v>82</v>
      </c>
      <c r="D85" s="220" t="s">
        <v>134</v>
      </c>
      <c r="E85" s="221" t="s">
        <v>141</v>
      </c>
      <c r="F85" s="222" t="s">
        <v>142</v>
      </c>
      <c r="G85" s="223" t="s">
        <v>137</v>
      </c>
      <c r="H85" s="224">
        <v>1</v>
      </c>
      <c r="I85" s="225"/>
      <c r="J85" s="226">
        <f>ROUND(I85*H85,2)</f>
        <v>0</v>
      </c>
      <c r="K85" s="222" t="s">
        <v>138</v>
      </c>
      <c r="L85" s="71"/>
      <c r="M85" s="227" t="s">
        <v>21</v>
      </c>
      <c r="N85" s="228" t="s">
        <v>43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139</v>
      </c>
      <c r="AT85" s="23" t="s">
        <v>134</v>
      </c>
      <c r="AU85" s="23" t="s">
        <v>82</v>
      </c>
      <c r="AY85" s="23" t="s">
        <v>131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80</v>
      </c>
      <c r="BK85" s="231">
        <f>ROUND(I85*H85,2)</f>
        <v>0</v>
      </c>
      <c r="BL85" s="23" t="s">
        <v>139</v>
      </c>
      <c r="BM85" s="23" t="s">
        <v>143</v>
      </c>
    </row>
    <row r="86" s="10" customFormat="1" ht="29.88" customHeight="1">
      <c r="B86" s="204"/>
      <c r="C86" s="205"/>
      <c r="D86" s="206" t="s">
        <v>71</v>
      </c>
      <c r="E86" s="218" t="s">
        <v>144</v>
      </c>
      <c r="F86" s="218" t="s">
        <v>145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P87</f>
        <v>0</v>
      </c>
      <c r="Q86" s="212"/>
      <c r="R86" s="213">
        <f>R87</f>
        <v>0</v>
      </c>
      <c r="S86" s="212"/>
      <c r="T86" s="214">
        <f>T87</f>
        <v>0</v>
      </c>
      <c r="AR86" s="215" t="s">
        <v>130</v>
      </c>
      <c r="AT86" s="216" t="s">
        <v>71</v>
      </c>
      <c r="AU86" s="216" t="s">
        <v>80</v>
      </c>
      <c r="AY86" s="215" t="s">
        <v>131</v>
      </c>
      <c r="BK86" s="217">
        <f>BK87</f>
        <v>0</v>
      </c>
    </row>
    <row r="87" s="1" customFormat="1" ht="16.5" customHeight="1">
      <c r="B87" s="45"/>
      <c r="C87" s="220" t="s">
        <v>146</v>
      </c>
      <c r="D87" s="220" t="s">
        <v>134</v>
      </c>
      <c r="E87" s="221" t="s">
        <v>147</v>
      </c>
      <c r="F87" s="222" t="s">
        <v>145</v>
      </c>
      <c r="G87" s="223" t="s">
        <v>137</v>
      </c>
      <c r="H87" s="224">
        <v>1</v>
      </c>
      <c r="I87" s="225"/>
      <c r="J87" s="226">
        <f>ROUND(I87*H87,2)</f>
        <v>0</v>
      </c>
      <c r="K87" s="222" t="s">
        <v>138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139</v>
      </c>
      <c r="AT87" s="23" t="s">
        <v>134</v>
      </c>
      <c r="AU87" s="23" t="s">
        <v>82</v>
      </c>
      <c r="AY87" s="23" t="s">
        <v>131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139</v>
      </c>
      <c r="BM87" s="23" t="s">
        <v>148</v>
      </c>
    </row>
    <row r="88" s="10" customFormat="1" ht="29.88" customHeight="1">
      <c r="B88" s="204"/>
      <c r="C88" s="205"/>
      <c r="D88" s="206" t="s">
        <v>71</v>
      </c>
      <c r="E88" s="218" t="s">
        <v>149</v>
      </c>
      <c r="F88" s="218" t="s">
        <v>150</v>
      </c>
      <c r="G88" s="205"/>
      <c r="H88" s="205"/>
      <c r="I88" s="208"/>
      <c r="J88" s="219">
        <f>BK88</f>
        <v>0</v>
      </c>
      <c r="K88" s="205"/>
      <c r="L88" s="210"/>
      <c r="M88" s="211"/>
      <c r="N88" s="212"/>
      <c r="O88" s="212"/>
      <c r="P88" s="213">
        <f>P89</f>
        <v>0</v>
      </c>
      <c r="Q88" s="212"/>
      <c r="R88" s="213">
        <f>R89</f>
        <v>0</v>
      </c>
      <c r="S88" s="212"/>
      <c r="T88" s="214">
        <f>T89</f>
        <v>0</v>
      </c>
      <c r="AR88" s="215" t="s">
        <v>130</v>
      </c>
      <c r="AT88" s="216" t="s">
        <v>71</v>
      </c>
      <c r="AU88" s="216" t="s">
        <v>80</v>
      </c>
      <c r="AY88" s="215" t="s">
        <v>131</v>
      </c>
      <c r="BK88" s="217">
        <f>BK89</f>
        <v>0</v>
      </c>
    </row>
    <row r="89" s="1" customFormat="1" ht="16.5" customHeight="1">
      <c r="B89" s="45"/>
      <c r="C89" s="220" t="s">
        <v>151</v>
      </c>
      <c r="D89" s="220" t="s">
        <v>134</v>
      </c>
      <c r="E89" s="221" t="s">
        <v>152</v>
      </c>
      <c r="F89" s="222" t="s">
        <v>153</v>
      </c>
      <c r="G89" s="223" t="s">
        <v>137</v>
      </c>
      <c r="H89" s="224">
        <v>1</v>
      </c>
      <c r="I89" s="225"/>
      <c r="J89" s="226">
        <f>ROUND(I89*H89,2)</f>
        <v>0</v>
      </c>
      <c r="K89" s="222" t="s">
        <v>138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139</v>
      </c>
      <c r="AT89" s="23" t="s">
        <v>134</v>
      </c>
      <c r="AU89" s="23" t="s">
        <v>82</v>
      </c>
      <c r="AY89" s="23" t="s">
        <v>131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139</v>
      </c>
      <c r="BM89" s="23" t="s">
        <v>154</v>
      </c>
    </row>
    <row r="90" s="10" customFormat="1" ht="29.88" customHeight="1">
      <c r="B90" s="204"/>
      <c r="C90" s="205"/>
      <c r="D90" s="206" t="s">
        <v>71</v>
      </c>
      <c r="E90" s="218" t="s">
        <v>155</v>
      </c>
      <c r="F90" s="218" t="s">
        <v>156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P91</f>
        <v>0</v>
      </c>
      <c r="Q90" s="212"/>
      <c r="R90" s="213">
        <f>R91</f>
        <v>0</v>
      </c>
      <c r="S90" s="212"/>
      <c r="T90" s="214">
        <f>T91</f>
        <v>0</v>
      </c>
      <c r="AR90" s="215" t="s">
        <v>130</v>
      </c>
      <c r="AT90" s="216" t="s">
        <v>71</v>
      </c>
      <c r="AU90" s="216" t="s">
        <v>80</v>
      </c>
      <c r="AY90" s="215" t="s">
        <v>131</v>
      </c>
      <c r="BK90" s="217">
        <f>BK91</f>
        <v>0</v>
      </c>
    </row>
    <row r="91" s="1" customFormat="1" ht="16.5" customHeight="1">
      <c r="B91" s="45"/>
      <c r="C91" s="220" t="s">
        <v>130</v>
      </c>
      <c r="D91" s="220" t="s">
        <v>134</v>
      </c>
      <c r="E91" s="221" t="s">
        <v>157</v>
      </c>
      <c r="F91" s="222" t="s">
        <v>156</v>
      </c>
      <c r="G91" s="223" t="s">
        <v>137</v>
      </c>
      <c r="H91" s="224">
        <v>1</v>
      </c>
      <c r="I91" s="225"/>
      <c r="J91" s="226">
        <f>ROUND(I91*H91,2)</f>
        <v>0</v>
      </c>
      <c r="K91" s="222" t="s">
        <v>138</v>
      </c>
      <c r="L91" s="71"/>
      <c r="M91" s="227" t="s">
        <v>21</v>
      </c>
      <c r="N91" s="232" t="s">
        <v>43</v>
      </c>
      <c r="O91" s="233"/>
      <c r="P91" s="234">
        <f>O91*H91</f>
        <v>0</v>
      </c>
      <c r="Q91" s="234">
        <v>0</v>
      </c>
      <c r="R91" s="234">
        <f>Q91*H91</f>
        <v>0</v>
      </c>
      <c r="S91" s="234">
        <v>0</v>
      </c>
      <c r="T91" s="235">
        <f>S91*H91</f>
        <v>0</v>
      </c>
      <c r="AR91" s="23" t="s">
        <v>139</v>
      </c>
      <c r="AT91" s="23" t="s">
        <v>134</v>
      </c>
      <c r="AU91" s="23" t="s">
        <v>82</v>
      </c>
      <c r="AY91" s="23" t="s">
        <v>131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139</v>
      </c>
      <c r="BM91" s="23" t="s">
        <v>158</v>
      </c>
    </row>
    <row r="92" s="1" customFormat="1" ht="6.96" customHeight="1">
      <c r="B92" s="66"/>
      <c r="C92" s="67"/>
      <c r="D92" s="67"/>
      <c r="E92" s="67"/>
      <c r="F92" s="67"/>
      <c r="G92" s="67"/>
      <c r="H92" s="67"/>
      <c r="I92" s="165"/>
      <c r="J92" s="67"/>
      <c r="K92" s="67"/>
      <c r="L92" s="71"/>
    </row>
  </sheetData>
  <sheetProtection sheet="1" autoFilter="0" formatColumns="0" formatRows="0" objects="1" scenarios="1" spinCount="100000" saltValue="EsAF4ysyJN6w8DxjwIFHmmvdTRGCQHsI9D+jeM4s8JPcDQXsaPpK9/HdcNnrolrHz6MKxuQRf4Y6UuaeYejz+w==" hashValue="XME43HysIcIv1nhg0ijdpdNa4omt/kIGJiQ6LsBp3TAvwo9L15oa7g6X6kcXGjt5uHBx1ItTM6VRzK0gVDzLFg==" algorithmName="SHA-512" password="CC35"/>
  <autoFilter ref="C80:K9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96</v>
      </c>
      <c r="G1" s="138" t="s">
        <v>97</v>
      </c>
      <c r="H1" s="138"/>
      <c r="I1" s="139"/>
      <c r="J1" s="138" t="s">
        <v>98</v>
      </c>
      <c r="K1" s="137" t="s">
        <v>99</v>
      </c>
      <c r="L1" s="138" t="s">
        <v>100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86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Oplocení zámku Vinoř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159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6. 11. 2017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ROUND(SUM(BE79:BE101), 2)</f>
        <v>0</v>
      </c>
      <c r="G30" s="46"/>
      <c r="H30" s="46"/>
      <c r="I30" s="157">
        <v>0.20999999999999999</v>
      </c>
      <c r="J30" s="156">
        <f>ROUND(ROUND((SUM(BE79:BE101)),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ROUND(SUM(BF79:BF101), 2)</f>
        <v>0</v>
      </c>
      <c r="G31" s="46"/>
      <c r="H31" s="46"/>
      <c r="I31" s="157">
        <v>0.14999999999999999</v>
      </c>
      <c r="J31" s="156">
        <f>ROUND(ROUND((SUM(BF79:BF101)),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ROUND(SUM(BG79:BG101),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ROUND(SUM(BH79:BH101),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ROUND(SUM(BI79:BI101),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105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Oplocení zámku Vinoř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100 - Bourání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Vinoř</v>
      </c>
      <c r="G49" s="46"/>
      <c r="H49" s="46"/>
      <c r="I49" s="145" t="s">
        <v>25</v>
      </c>
      <c r="J49" s="146" t="str">
        <f>IF(J12="","",J12)</f>
        <v>6. 11. 2017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Městská část Praha - Vinoř</v>
      </c>
      <c r="G51" s="46"/>
      <c r="H51" s="46"/>
      <c r="I51" s="145" t="s">
        <v>33</v>
      </c>
      <c r="J51" s="43" t="str">
        <f>E21</f>
        <v>Ing. Luboš Rajniš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106</v>
      </c>
      <c r="D54" s="158"/>
      <c r="E54" s="158"/>
      <c r="F54" s="158"/>
      <c r="G54" s="158"/>
      <c r="H54" s="158"/>
      <c r="I54" s="172"/>
      <c r="J54" s="173" t="s">
        <v>107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108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109</v>
      </c>
    </row>
    <row r="57" s="7" customFormat="1" ht="24.96" customHeight="1">
      <c r="B57" s="176"/>
      <c r="C57" s="177"/>
      <c r="D57" s="178" t="s">
        <v>160</v>
      </c>
      <c r="E57" s="179"/>
      <c r="F57" s="179"/>
      <c r="G57" s="179"/>
      <c r="H57" s="179"/>
      <c r="I57" s="180"/>
      <c r="J57" s="181">
        <f>J80</f>
        <v>0</v>
      </c>
      <c r="K57" s="182"/>
    </row>
    <row r="58" s="8" customFormat="1" ht="19.92" customHeight="1">
      <c r="B58" s="183"/>
      <c r="C58" s="184"/>
      <c r="D58" s="185" t="s">
        <v>161</v>
      </c>
      <c r="E58" s="186"/>
      <c r="F58" s="186"/>
      <c r="G58" s="186"/>
      <c r="H58" s="186"/>
      <c r="I58" s="187"/>
      <c r="J58" s="188">
        <f>J81</f>
        <v>0</v>
      </c>
      <c r="K58" s="189"/>
    </row>
    <row r="59" s="8" customFormat="1" ht="19.92" customHeight="1">
      <c r="B59" s="183"/>
      <c r="C59" s="184"/>
      <c r="D59" s="185" t="s">
        <v>162</v>
      </c>
      <c r="E59" s="186"/>
      <c r="F59" s="186"/>
      <c r="G59" s="186"/>
      <c r="H59" s="186"/>
      <c r="I59" s="187"/>
      <c r="J59" s="188">
        <f>J96</f>
        <v>0</v>
      </c>
      <c r="K59" s="189"/>
    </row>
    <row r="60" s="1" customFormat="1" ht="21.84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="1" customFormat="1" ht="6.96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="1" customFormat="1" ht="6.96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="1" customFormat="1" ht="36.96" customHeight="1">
      <c r="B66" s="45"/>
      <c r="C66" s="72" t="s">
        <v>115</v>
      </c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6.96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16.5" customHeight="1">
      <c r="B69" s="45"/>
      <c r="C69" s="73"/>
      <c r="D69" s="73"/>
      <c r="E69" s="191" t="str">
        <f>E7</f>
        <v>Oplocení zámku Vinoř</v>
      </c>
      <c r="F69" s="75"/>
      <c r="G69" s="75"/>
      <c r="H69" s="75"/>
      <c r="I69" s="190"/>
      <c r="J69" s="73"/>
      <c r="K69" s="73"/>
      <c r="L69" s="71"/>
    </row>
    <row r="70" s="1" customFormat="1" ht="14.4" customHeight="1">
      <c r="B70" s="45"/>
      <c r="C70" s="75" t="s">
        <v>102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7.25" customHeight="1">
      <c r="B71" s="45"/>
      <c r="C71" s="73"/>
      <c r="D71" s="73"/>
      <c r="E71" s="81" t="str">
        <f>E9</f>
        <v>100 - Bourání</v>
      </c>
      <c r="F71" s="73"/>
      <c r="G71" s="73"/>
      <c r="H71" s="73"/>
      <c r="I71" s="190"/>
      <c r="J71" s="73"/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8" customHeight="1">
      <c r="B73" s="45"/>
      <c r="C73" s="75" t="s">
        <v>23</v>
      </c>
      <c r="D73" s="73"/>
      <c r="E73" s="73"/>
      <c r="F73" s="192" t="str">
        <f>F12</f>
        <v>Vinoř</v>
      </c>
      <c r="G73" s="73"/>
      <c r="H73" s="73"/>
      <c r="I73" s="193" t="s">
        <v>25</v>
      </c>
      <c r="J73" s="84" t="str">
        <f>IF(J12="","",J12)</f>
        <v>6. 11. 2017</v>
      </c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>
      <c r="B75" s="45"/>
      <c r="C75" s="75" t="s">
        <v>27</v>
      </c>
      <c r="D75" s="73"/>
      <c r="E75" s="73"/>
      <c r="F75" s="192" t="str">
        <f>E15</f>
        <v>Městská část Praha - Vinoř</v>
      </c>
      <c r="G75" s="73"/>
      <c r="H75" s="73"/>
      <c r="I75" s="193" t="s">
        <v>33</v>
      </c>
      <c r="J75" s="192" t="str">
        <f>E21</f>
        <v>Ing. Luboš Rajniš</v>
      </c>
      <c r="K75" s="73"/>
      <c r="L75" s="71"/>
    </row>
    <row r="76" s="1" customFormat="1" ht="14.4" customHeight="1">
      <c r="B76" s="45"/>
      <c r="C76" s="75" t="s">
        <v>31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="1" customFormat="1" ht="10.32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9" customFormat="1" ht="29.28" customHeight="1">
      <c r="B78" s="194"/>
      <c r="C78" s="195" t="s">
        <v>116</v>
      </c>
      <c r="D78" s="196" t="s">
        <v>57</v>
      </c>
      <c r="E78" s="196" t="s">
        <v>53</v>
      </c>
      <c r="F78" s="196" t="s">
        <v>117</v>
      </c>
      <c r="G78" s="196" t="s">
        <v>118</v>
      </c>
      <c r="H78" s="196" t="s">
        <v>119</v>
      </c>
      <c r="I78" s="197" t="s">
        <v>120</v>
      </c>
      <c r="J78" s="196" t="s">
        <v>107</v>
      </c>
      <c r="K78" s="198" t="s">
        <v>121</v>
      </c>
      <c r="L78" s="199"/>
      <c r="M78" s="101" t="s">
        <v>122</v>
      </c>
      <c r="N78" s="102" t="s">
        <v>42</v>
      </c>
      <c r="O78" s="102" t="s">
        <v>123</v>
      </c>
      <c r="P78" s="102" t="s">
        <v>124</v>
      </c>
      <c r="Q78" s="102" t="s">
        <v>125</v>
      </c>
      <c r="R78" s="102" t="s">
        <v>126</v>
      </c>
      <c r="S78" s="102" t="s">
        <v>127</v>
      </c>
      <c r="T78" s="103" t="s">
        <v>128</v>
      </c>
    </row>
    <row r="79" s="1" customFormat="1" ht="29.28" customHeight="1">
      <c r="B79" s="45"/>
      <c r="C79" s="107" t="s">
        <v>108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</v>
      </c>
      <c r="S79" s="105"/>
      <c r="T79" s="202">
        <f>T80</f>
        <v>235.81242200000003</v>
      </c>
      <c r="AT79" s="23" t="s">
        <v>71</v>
      </c>
      <c r="AU79" s="23" t="s">
        <v>109</v>
      </c>
      <c r="BK79" s="203">
        <f>BK80</f>
        <v>0</v>
      </c>
    </row>
    <row r="80" s="10" customFormat="1" ht="37.44" customHeight="1">
      <c r="B80" s="204"/>
      <c r="C80" s="205"/>
      <c r="D80" s="206" t="s">
        <v>71</v>
      </c>
      <c r="E80" s="207" t="s">
        <v>163</v>
      </c>
      <c r="F80" s="207" t="s">
        <v>164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P81+P96</f>
        <v>0</v>
      </c>
      <c r="Q80" s="212"/>
      <c r="R80" s="213">
        <f>R81+R96</f>
        <v>0</v>
      </c>
      <c r="S80" s="212"/>
      <c r="T80" s="214">
        <f>T81+T96</f>
        <v>235.81242200000003</v>
      </c>
      <c r="AR80" s="215" t="s">
        <v>80</v>
      </c>
      <c r="AT80" s="216" t="s">
        <v>71</v>
      </c>
      <c r="AU80" s="216" t="s">
        <v>72</v>
      </c>
      <c r="AY80" s="215" t="s">
        <v>131</v>
      </c>
      <c r="BK80" s="217">
        <f>BK81+BK96</f>
        <v>0</v>
      </c>
    </row>
    <row r="81" s="10" customFormat="1" ht="19.92" customHeight="1">
      <c r="B81" s="204"/>
      <c r="C81" s="205"/>
      <c r="D81" s="206" t="s">
        <v>71</v>
      </c>
      <c r="E81" s="218" t="s">
        <v>165</v>
      </c>
      <c r="F81" s="218" t="s">
        <v>166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SUM(P82:P95)</f>
        <v>0</v>
      </c>
      <c r="Q81" s="212"/>
      <c r="R81" s="213">
        <f>SUM(R82:R95)</f>
        <v>0</v>
      </c>
      <c r="S81" s="212"/>
      <c r="T81" s="214">
        <f>SUM(T82:T95)</f>
        <v>235.81242200000003</v>
      </c>
      <c r="AR81" s="215" t="s">
        <v>80</v>
      </c>
      <c r="AT81" s="216" t="s">
        <v>71</v>
      </c>
      <c r="AU81" s="216" t="s">
        <v>80</v>
      </c>
      <c r="AY81" s="215" t="s">
        <v>131</v>
      </c>
      <c r="BK81" s="217">
        <f>SUM(BK82:BK95)</f>
        <v>0</v>
      </c>
    </row>
    <row r="82" s="1" customFormat="1" ht="16.5" customHeight="1">
      <c r="B82" s="45"/>
      <c r="C82" s="220" t="s">
        <v>80</v>
      </c>
      <c r="D82" s="220" t="s">
        <v>134</v>
      </c>
      <c r="E82" s="221" t="s">
        <v>167</v>
      </c>
      <c r="F82" s="222" t="s">
        <v>168</v>
      </c>
      <c r="G82" s="223" t="s">
        <v>169</v>
      </c>
      <c r="H82" s="224">
        <v>36.960000000000001</v>
      </c>
      <c r="I82" s="225"/>
      <c r="J82" s="226">
        <f>ROUND(I82*H82,2)</f>
        <v>0</v>
      </c>
      <c r="K82" s="222" t="s">
        <v>138</v>
      </c>
      <c r="L82" s="71"/>
      <c r="M82" s="227" t="s">
        <v>21</v>
      </c>
      <c r="N82" s="228" t="s">
        <v>43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2</v>
      </c>
      <c r="T82" s="230">
        <f>S82*H82</f>
        <v>73.920000000000002</v>
      </c>
      <c r="AR82" s="23" t="s">
        <v>151</v>
      </c>
      <c r="AT82" s="23" t="s">
        <v>134</v>
      </c>
      <c r="AU82" s="23" t="s">
        <v>82</v>
      </c>
      <c r="AY82" s="23" t="s">
        <v>131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80</v>
      </c>
      <c r="BK82" s="231">
        <f>ROUND(I82*H82,2)</f>
        <v>0</v>
      </c>
      <c r="BL82" s="23" t="s">
        <v>151</v>
      </c>
      <c r="BM82" s="23" t="s">
        <v>170</v>
      </c>
    </row>
    <row r="83" s="11" customFormat="1">
      <c r="B83" s="236"/>
      <c r="C83" s="237"/>
      <c r="D83" s="238" t="s">
        <v>171</v>
      </c>
      <c r="E83" s="239" t="s">
        <v>21</v>
      </c>
      <c r="F83" s="240" t="s">
        <v>172</v>
      </c>
      <c r="G83" s="237"/>
      <c r="H83" s="241">
        <v>36.960000000000001</v>
      </c>
      <c r="I83" s="242"/>
      <c r="J83" s="237"/>
      <c r="K83" s="237"/>
      <c r="L83" s="243"/>
      <c r="M83" s="244"/>
      <c r="N83" s="245"/>
      <c r="O83" s="245"/>
      <c r="P83" s="245"/>
      <c r="Q83" s="245"/>
      <c r="R83" s="245"/>
      <c r="S83" s="245"/>
      <c r="T83" s="246"/>
      <c r="AT83" s="247" t="s">
        <v>171</v>
      </c>
      <c r="AU83" s="247" t="s">
        <v>82</v>
      </c>
      <c r="AV83" s="11" t="s">
        <v>82</v>
      </c>
      <c r="AW83" s="11" t="s">
        <v>35</v>
      </c>
      <c r="AX83" s="11" t="s">
        <v>80</v>
      </c>
      <c r="AY83" s="247" t="s">
        <v>131</v>
      </c>
    </row>
    <row r="84" s="1" customFormat="1" ht="16.5" customHeight="1">
      <c r="B84" s="45"/>
      <c r="C84" s="220" t="s">
        <v>82</v>
      </c>
      <c r="D84" s="220" t="s">
        <v>134</v>
      </c>
      <c r="E84" s="221" t="s">
        <v>173</v>
      </c>
      <c r="F84" s="222" t="s">
        <v>174</v>
      </c>
      <c r="G84" s="223" t="s">
        <v>169</v>
      </c>
      <c r="H84" s="224">
        <v>70.400000000000006</v>
      </c>
      <c r="I84" s="225"/>
      <c r="J84" s="226">
        <f>ROUND(I84*H84,2)</f>
        <v>0</v>
      </c>
      <c r="K84" s="222" t="s">
        <v>138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2.2000000000000002</v>
      </c>
      <c r="T84" s="230">
        <f>S84*H84</f>
        <v>154.88000000000002</v>
      </c>
      <c r="AR84" s="23" t="s">
        <v>151</v>
      </c>
      <c r="AT84" s="23" t="s">
        <v>134</v>
      </c>
      <c r="AU84" s="23" t="s">
        <v>82</v>
      </c>
      <c r="AY84" s="23" t="s">
        <v>131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151</v>
      </c>
      <c r="BM84" s="23" t="s">
        <v>175</v>
      </c>
    </row>
    <row r="85" s="11" customFormat="1">
      <c r="B85" s="236"/>
      <c r="C85" s="237"/>
      <c r="D85" s="238" t="s">
        <v>171</v>
      </c>
      <c r="E85" s="239" t="s">
        <v>21</v>
      </c>
      <c r="F85" s="240" t="s">
        <v>176</v>
      </c>
      <c r="G85" s="237"/>
      <c r="H85" s="241">
        <v>70.400000000000006</v>
      </c>
      <c r="I85" s="242"/>
      <c r="J85" s="237"/>
      <c r="K85" s="237"/>
      <c r="L85" s="243"/>
      <c r="M85" s="244"/>
      <c r="N85" s="245"/>
      <c r="O85" s="245"/>
      <c r="P85" s="245"/>
      <c r="Q85" s="245"/>
      <c r="R85" s="245"/>
      <c r="S85" s="245"/>
      <c r="T85" s="246"/>
      <c r="AT85" s="247" t="s">
        <v>171</v>
      </c>
      <c r="AU85" s="247" t="s">
        <v>82</v>
      </c>
      <c r="AV85" s="11" t="s">
        <v>82</v>
      </c>
      <c r="AW85" s="11" t="s">
        <v>35</v>
      </c>
      <c r="AX85" s="11" t="s">
        <v>80</v>
      </c>
      <c r="AY85" s="247" t="s">
        <v>131</v>
      </c>
    </row>
    <row r="86" s="1" customFormat="1" ht="16.5" customHeight="1">
      <c r="B86" s="45"/>
      <c r="C86" s="220" t="s">
        <v>146</v>
      </c>
      <c r="D86" s="220" t="s">
        <v>134</v>
      </c>
      <c r="E86" s="221" t="s">
        <v>177</v>
      </c>
      <c r="F86" s="222" t="s">
        <v>178</v>
      </c>
      <c r="G86" s="223" t="s">
        <v>179</v>
      </c>
      <c r="H86" s="224">
        <v>2.2000000000000002</v>
      </c>
      <c r="I86" s="225"/>
      <c r="J86" s="226">
        <f>ROUND(I86*H86,2)</f>
        <v>0</v>
      </c>
      <c r="K86" s="222" t="s">
        <v>138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0.059999999999999998</v>
      </c>
      <c r="T86" s="230">
        <f>S86*H86</f>
        <v>0.13200000000000001</v>
      </c>
      <c r="AR86" s="23" t="s">
        <v>151</v>
      </c>
      <c r="AT86" s="23" t="s">
        <v>134</v>
      </c>
      <c r="AU86" s="23" t="s">
        <v>82</v>
      </c>
      <c r="AY86" s="23" t="s">
        <v>131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151</v>
      </c>
      <c r="BM86" s="23" t="s">
        <v>180</v>
      </c>
    </row>
    <row r="87" s="1" customFormat="1">
      <c r="B87" s="45"/>
      <c r="C87" s="73"/>
      <c r="D87" s="238" t="s">
        <v>181</v>
      </c>
      <c r="E87" s="73"/>
      <c r="F87" s="248" t="s">
        <v>182</v>
      </c>
      <c r="G87" s="73"/>
      <c r="H87" s="73"/>
      <c r="I87" s="190"/>
      <c r="J87" s="73"/>
      <c r="K87" s="73"/>
      <c r="L87" s="71"/>
      <c r="M87" s="249"/>
      <c r="N87" s="46"/>
      <c r="O87" s="46"/>
      <c r="P87" s="46"/>
      <c r="Q87" s="46"/>
      <c r="R87" s="46"/>
      <c r="S87" s="46"/>
      <c r="T87" s="94"/>
      <c r="AT87" s="23" t="s">
        <v>181</v>
      </c>
      <c r="AU87" s="23" t="s">
        <v>82</v>
      </c>
    </row>
    <row r="88" s="11" customFormat="1">
      <c r="B88" s="236"/>
      <c r="C88" s="237"/>
      <c r="D88" s="238" t="s">
        <v>171</v>
      </c>
      <c r="E88" s="239" t="s">
        <v>21</v>
      </c>
      <c r="F88" s="240" t="s">
        <v>183</v>
      </c>
      <c r="G88" s="237"/>
      <c r="H88" s="241">
        <v>2.2000000000000002</v>
      </c>
      <c r="I88" s="242"/>
      <c r="J88" s="237"/>
      <c r="K88" s="237"/>
      <c r="L88" s="243"/>
      <c r="M88" s="244"/>
      <c r="N88" s="245"/>
      <c r="O88" s="245"/>
      <c r="P88" s="245"/>
      <c r="Q88" s="245"/>
      <c r="R88" s="245"/>
      <c r="S88" s="245"/>
      <c r="T88" s="246"/>
      <c r="AT88" s="247" t="s">
        <v>171</v>
      </c>
      <c r="AU88" s="247" t="s">
        <v>82</v>
      </c>
      <c r="AV88" s="11" t="s">
        <v>82</v>
      </c>
      <c r="AW88" s="11" t="s">
        <v>35</v>
      </c>
      <c r="AX88" s="11" t="s">
        <v>80</v>
      </c>
      <c r="AY88" s="247" t="s">
        <v>131</v>
      </c>
    </row>
    <row r="89" s="1" customFormat="1" ht="16.5" customHeight="1">
      <c r="B89" s="45"/>
      <c r="C89" s="220" t="s">
        <v>151</v>
      </c>
      <c r="D89" s="220" t="s">
        <v>134</v>
      </c>
      <c r="E89" s="221" t="s">
        <v>184</v>
      </c>
      <c r="F89" s="222" t="s">
        <v>185</v>
      </c>
      <c r="G89" s="223" t="s">
        <v>179</v>
      </c>
      <c r="H89" s="224">
        <v>12</v>
      </c>
      <c r="I89" s="225"/>
      <c r="J89" s="226">
        <f>ROUND(I89*H89,2)</f>
        <v>0</v>
      </c>
      <c r="K89" s="222" t="s">
        <v>138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0.066000000000000003</v>
      </c>
      <c r="T89" s="230">
        <f>S89*H89</f>
        <v>0.79200000000000004</v>
      </c>
      <c r="AR89" s="23" t="s">
        <v>151</v>
      </c>
      <c r="AT89" s="23" t="s">
        <v>134</v>
      </c>
      <c r="AU89" s="23" t="s">
        <v>82</v>
      </c>
      <c r="AY89" s="23" t="s">
        <v>131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151</v>
      </c>
      <c r="BM89" s="23" t="s">
        <v>186</v>
      </c>
    </row>
    <row r="90" s="11" customFormat="1">
      <c r="B90" s="236"/>
      <c r="C90" s="237"/>
      <c r="D90" s="238" t="s">
        <v>171</v>
      </c>
      <c r="E90" s="239" t="s">
        <v>21</v>
      </c>
      <c r="F90" s="240" t="s">
        <v>187</v>
      </c>
      <c r="G90" s="237"/>
      <c r="H90" s="241">
        <v>12</v>
      </c>
      <c r="I90" s="242"/>
      <c r="J90" s="237"/>
      <c r="K90" s="237"/>
      <c r="L90" s="243"/>
      <c r="M90" s="244"/>
      <c r="N90" s="245"/>
      <c r="O90" s="245"/>
      <c r="P90" s="245"/>
      <c r="Q90" s="245"/>
      <c r="R90" s="245"/>
      <c r="S90" s="245"/>
      <c r="T90" s="246"/>
      <c r="AT90" s="247" t="s">
        <v>171</v>
      </c>
      <c r="AU90" s="247" t="s">
        <v>82</v>
      </c>
      <c r="AV90" s="11" t="s">
        <v>82</v>
      </c>
      <c r="AW90" s="11" t="s">
        <v>35</v>
      </c>
      <c r="AX90" s="11" t="s">
        <v>80</v>
      </c>
      <c r="AY90" s="247" t="s">
        <v>131</v>
      </c>
    </row>
    <row r="91" s="1" customFormat="1" ht="25.5" customHeight="1">
      <c r="B91" s="45"/>
      <c r="C91" s="220" t="s">
        <v>130</v>
      </c>
      <c r="D91" s="220" t="s">
        <v>134</v>
      </c>
      <c r="E91" s="221" t="s">
        <v>188</v>
      </c>
      <c r="F91" s="222" t="s">
        <v>189</v>
      </c>
      <c r="G91" s="223" t="s">
        <v>179</v>
      </c>
      <c r="H91" s="224">
        <v>132.357</v>
      </c>
      <c r="I91" s="225"/>
      <c r="J91" s="226">
        <f>ROUND(I91*H91,2)</f>
        <v>0</v>
      </c>
      <c r="K91" s="222" t="s">
        <v>138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0.045999999999999999</v>
      </c>
      <c r="T91" s="230">
        <f>S91*H91</f>
        <v>6.0884219999999996</v>
      </c>
      <c r="AR91" s="23" t="s">
        <v>151</v>
      </c>
      <c r="AT91" s="23" t="s">
        <v>134</v>
      </c>
      <c r="AU91" s="23" t="s">
        <v>82</v>
      </c>
      <c r="AY91" s="23" t="s">
        <v>131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151</v>
      </c>
      <c r="BM91" s="23" t="s">
        <v>190</v>
      </c>
    </row>
    <row r="92" s="11" customFormat="1">
      <c r="B92" s="236"/>
      <c r="C92" s="237"/>
      <c r="D92" s="238" t="s">
        <v>171</v>
      </c>
      <c r="E92" s="239" t="s">
        <v>21</v>
      </c>
      <c r="F92" s="240" t="s">
        <v>191</v>
      </c>
      <c r="G92" s="237"/>
      <c r="H92" s="241">
        <v>14.960000000000001</v>
      </c>
      <c r="I92" s="242"/>
      <c r="J92" s="237"/>
      <c r="K92" s="237"/>
      <c r="L92" s="243"/>
      <c r="M92" s="244"/>
      <c r="N92" s="245"/>
      <c r="O92" s="245"/>
      <c r="P92" s="245"/>
      <c r="Q92" s="245"/>
      <c r="R92" s="245"/>
      <c r="S92" s="245"/>
      <c r="T92" s="246"/>
      <c r="AT92" s="247" t="s">
        <v>171</v>
      </c>
      <c r="AU92" s="247" t="s">
        <v>82</v>
      </c>
      <c r="AV92" s="11" t="s">
        <v>82</v>
      </c>
      <c r="AW92" s="11" t="s">
        <v>35</v>
      </c>
      <c r="AX92" s="11" t="s">
        <v>72</v>
      </c>
      <c r="AY92" s="247" t="s">
        <v>131</v>
      </c>
    </row>
    <row r="93" s="11" customFormat="1">
      <c r="B93" s="236"/>
      <c r="C93" s="237"/>
      <c r="D93" s="238" t="s">
        <v>171</v>
      </c>
      <c r="E93" s="239" t="s">
        <v>21</v>
      </c>
      <c r="F93" s="240" t="s">
        <v>192</v>
      </c>
      <c r="G93" s="237"/>
      <c r="H93" s="241">
        <v>36.546999999999997</v>
      </c>
      <c r="I93" s="242"/>
      <c r="J93" s="237"/>
      <c r="K93" s="237"/>
      <c r="L93" s="243"/>
      <c r="M93" s="244"/>
      <c r="N93" s="245"/>
      <c r="O93" s="245"/>
      <c r="P93" s="245"/>
      <c r="Q93" s="245"/>
      <c r="R93" s="245"/>
      <c r="S93" s="245"/>
      <c r="T93" s="246"/>
      <c r="AT93" s="247" t="s">
        <v>171</v>
      </c>
      <c r="AU93" s="247" t="s">
        <v>82</v>
      </c>
      <c r="AV93" s="11" t="s">
        <v>82</v>
      </c>
      <c r="AW93" s="11" t="s">
        <v>35</v>
      </c>
      <c r="AX93" s="11" t="s">
        <v>72</v>
      </c>
      <c r="AY93" s="247" t="s">
        <v>131</v>
      </c>
    </row>
    <row r="94" s="11" customFormat="1">
      <c r="B94" s="236"/>
      <c r="C94" s="237"/>
      <c r="D94" s="238" t="s">
        <v>171</v>
      </c>
      <c r="E94" s="239" t="s">
        <v>21</v>
      </c>
      <c r="F94" s="240" t="s">
        <v>193</v>
      </c>
      <c r="G94" s="237"/>
      <c r="H94" s="241">
        <v>80.849999999999994</v>
      </c>
      <c r="I94" s="242"/>
      <c r="J94" s="237"/>
      <c r="K94" s="237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171</v>
      </c>
      <c r="AU94" s="247" t="s">
        <v>82</v>
      </c>
      <c r="AV94" s="11" t="s">
        <v>82</v>
      </c>
      <c r="AW94" s="11" t="s">
        <v>35</v>
      </c>
      <c r="AX94" s="11" t="s">
        <v>72</v>
      </c>
      <c r="AY94" s="247" t="s">
        <v>131</v>
      </c>
    </row>
    <row r="95" s="12" customFormat="1">
      <c r="B95" s="250"/>
      <c r="C95" s="251"/>
      <c r="D95" s="238" t="s">
        <v>171</v>
      </c>
      <c r="E95" s="252" t="s">
        <v>21</v>
      </c>
      <c r="F95" s="253" t="s">
        <v>194</v>
      </c>
      <c r="G95" s="251"/>
      <c r="H95" s="254">
        <v>132.357</v>
      </c>
      <c r="I95" s="255"/>
      <c r="J95" s="251"/>
      <c r="K95" s="251"/>
      <c r="L95" s="256"/>
      <c r="M95" s="257"/>
      <c r="N95" s="258"/>
      <c r="O95" s="258"/>
      <c r="P95" s="258"/>
      <c r="Q95" s="258"/>
      <c r="R95" s="258"/>
      <c r="S95" s="258"/>
      <c r="T95" s="259"/>
      <c r="AT95" s="260" t="s">
        <v>171</v>
      </c>
      <c r="AU95" s="260" t="s">
        <v>82</v>
      </c>
      <c r="AV95" s="12" t="s">
        <v>151</v>
      </c>
      <c r="AW95" s="12" t="s">
        <v>35</v>
      </c>
      <c r="AX95" s="12" t="s">
        <v>80</v>
      </c>
      <c r="AY95" s="260" t="s">
        <v>131</v>
      </c>
    </row>
    <row r="96" s="10" customFormat="1" ht="29.88" customHeight="1">
      <c r="B96" s="204"/>
      <c r="C96" s="205"/>
      <c r="D96" s="206" t="s">
        <v>71</v>
      </c>
      <c r="E96" s="218" t="s">
        <v>195</v>
      </c>
      <c r="F96" s="218" t="s">
        <v>196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SUM(P97:P101)</f>
        <v>0</v>
      </c>
      <c r="Q96" s="212"/>
      <c r="R96" s="213">
        <f>SUM(R97:R101)</f>
        <v>0</v>
      </c>
      <c r="S96" s="212"/>
      <c r="T96" s="214">
        <f>SUM(T97:T101)</f>
        <v>0</v>
      </c>
      <c r="AR96" s="215" t="s">
        <v>80</v>
      </c>
      <c r="AT96" s="216" t="s">
        <v>71</v>
      </c>
      <c r="AU96" s="216" t="s">
        <v>80</v>
      </c>
      <c r="AY96" s="215" t="s">
        <v>131</v>
      </c>
      <c r="BK96" s="217">
        <f>SUM(BK97:BK101)</f>
        <v>0</v>
      </c>
    </row>
    <row r="97" s="1" customFormat="1" ht="25.5" customHeight="1">
      <c r="B97" s="45"/>
      <c r="C97" s="220" t="s">
        <v>197</v>
      </c>
      <c r="D97" s="220" t="s">
        <v>134</v>
      </c>
      <c r="E97" s="221" t="s">
        <v>198</v>
      </c>
      <c r="F97" s="222" t="s">
        <v>199</v>
      </c>
      <c r="G97" s="223" t="s">
        <v>200</v>
      </c>
      <c r="H97" s="224">
        <v>235.81200000000001</v>
      </c>
      <c r="I97" s="225"/>
      <c r="J97" s="226">
        <f>ROUND(I97*H97,2)</f>
        <v>0</v>
      </c>
      <c r="K97" s="222" t="s">
        <v>138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151</v>
      </c>
      <c r="AT97" s="23" t="s">
        <v>134</v>
      </c>
      <c r="AU97" s="23" t="s">
        <v>82</v>
      </c>
      <c r="AY97" s="23" t="s">
        <v>131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151</v>
      </c>
      <c r="BM97" s="23" t="s">
        <v>201</v>
      </c>
    </row>
    <row r="98" s="1" customFormat="1" ht="25.5" customHeight="1">
      <c r="B98" s="45"/>
      <c r="C98" s="220" t="s">
        <v>202</v>
      </c>
      <c r="D98" s="220" t="s">
        <v>134</v>
      </c>
      <c r="E98" s="221" t="s">
        <v>203</v>
      </c>
      <c r="F98" s="222" t="s">
        <v>204</v>
      </c>
      <c r="G98" s="223" t="s">
        <v>200</v>
      </c>
      <c r="H98" s="224">
        <v>235.81200000000001</v>
      </c>
      <c r="I98" s="225"/>
      <c r="J98" s="226">
        <f>ROUND(I98*H98,2)</f>
        <v>0</v>
      </c>
      <c r="K98" s="222" t="s">
        <v>138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151</v>
      </c>
      <c r="AT98" s="23" t="s">
        <v>134</v>
      </c>
      <c r="AU98" s="23" t="s">
        <v>82</v>
      </c>
      <c r="AY98" s="23" t="s">
        <v>131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151</v>
      </c>
      <c r="BM98" s="23" t="s">
        <v>205</v>
      </c>
    </row>
    <row r="99" s="1" customFormat="1" ht="25.5" customHeight="1">
      <c r="B99" s="45"/>
      <c r="C99" s="220" t="s">
        <v>206</v>
      </c>
      <c r="D99" s="220" t="s">
        <v>134</v>
      </c>
      <c r="E99" s="221" t="s">
        <v>207</v>
      </c>
      <c r="F99" s="222" t="s">
        <v>208</v>
      </c>
      <c r="G99" s="223" t="s">
        <v>200</v>
      </c>
      <c r="H99" s="224">
        <v>1179.06</v>
      </c>
      <c r="I99" s="225"/>
      <c r="J99" s="226">
        <f>ROUND(I99*H99,2)</f>
        <v>0</v>
      </c>
      <c r="K99" s="222" t="s">
        <v>138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151</v>
      </c>
      <c r="AT99" s="23" t="s">
        <v>134</v>
      </c>
      <c r="AU99" s="23" t="s">
        <v>82</v>
      </c>
      <c r="AY99" s="23" t="s">
        <v>131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151</v>
      </c>
      <c r="BM99" s="23" t="s">
        <v>209</v>
      </c>
    </row>
    <row r="100" s="11" customFormat="1">
      <c r="B100" s="236"/>
      <c r="C100" s="237"/>
      <c r="D100" s="238" t="s">
        <v>171</v>
      </c>
      <c r="E100" s="237"/>
      <c r="F100" s="240" t="s">
        <v>210</v>
      </c>
      <c r="G100" s="237"/>
      <c r="H100" s="241">
        <v>1179.06</v>
      </c>
      <c r="I100" s="242"/>
      <c r="J100" s="237"/>
      <c r="K100" s="237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171</v>
      </c>
      <c r="AU100" s="247" t="s">
        <v>82</v>
      </c>
      <c r="AV100" s="11" t="s">
        <v>82</v>
      </c>
      <c r="AW100" s="11" t="s">
        <v>6</v>
      </c>
      <c r="AX100" s="11" t="s">
        <v>80</v>
      </c>
      <c r="AY100" s="247" t="s">
        <v>131</v>
      </c>
    </row>
    <row r="101" s="1" customFormat="1" ht="16.5" customHeight="1">
      <c r="B101" s="45"/>
      <c r="C101" s="220" t="s">
        <v>165</v>
      </c>
      <c r="D101" s="220" t="s">
        <v>134</v>
      </c>
      <c r="E101" s="221" t="s">
        <v>211</v>
      </c>
      <c r="F101" s="222" t="s">
        <v>212</v>
      </c>
      <c r="G101" s="223" t="s">
        <v>200</v>
      </c>
      <c r="H101" s="224">
        <v>235.81200000000001</v>
      </c>
      <c r="I101" s="225"/>
      <c r="J101" s="226">
        <f>ROUND(I101*H101,2)</f>
        <v>0</v>
      </c>
      <c r="K101" s="222" t="s">
        <v>138</v>
      </c>
      <c r="L101" s="71"/>
      <c r="M101" s="227" t="s">
        <v>21</v>
      </c>
      <c r="N101" s="232" t="s">
        <v>43</v>
      </c>
      <c r="O101" s="233"/>
      <c r="P101" s="234">
        <f>O101*H101</f>
        <v>0</v>
      </c>
      <c r="Q101" s="234">
        <v>0</v>
      </c>
      <c r="R101" s="234">
        <f>Q101*H101</f>
        <v>0</v>
      </c>
      <c r="S101" s="234">
        <v>0</v>
      </c>
      <c r="T101" s="235">
        <f>S101*H101</f>
        <v>0</v>
      </c>
      <c r="AR101" s="23" t="s">
        <v>151</v>
      </c>
      <c r="AT101" s="23" t="s">
        <v>134</v>
      </c>
      <c r="AU101" s="23" t="s">
        <v>82</v>
      </c>
      <c r="AY101" s="23" t="s">
        <v>131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151</v>
      </c>
      <c r="BM101" s="23" t="s">
        <v>213</v>
      </c>
    </row>
    <row r="102" s="1" customFormat="1" ht="6.96" customHeight="1">
      <c r="B102" s="66"/>
      <c r="C102" s="67"/>
      <c r="D102" s="67"/>
      <c r="E102" s="67"/>
      <c r="F102" s="67"/>
      <c r="G102" s="67"/>
      <c r="H102" s="67"/>
      <c r="I102" s="165"/>
      <c r="J102" s="67"/>
      <c r="K102" s="67"/>
      <c r="L102" s="71"/>
    </row>
  </sheetData>
  <sheetProtection sheet="1" autoFilter="0" formatColumns="0" formatRows="0" objects="1" scenarios="1" spinCount="100000" saltValue="oTIbhNBM4lr58yw7SeXX8lq4CC19SjuxkOUnnv4elm9ygiIlVtZoZfeOolaQSIwbmi3qj3HdorDhiOQbsFVx+w==" hashValue="bCVJFRkAeXSv+nJsyF9/qce1QJb9ous43zSW/dYxy2guTTMAlZCBujbSl2c7zEbS6ZYpKqyIiZso/ZsqI/D0RQ==" algorithmName="SHA-512" password="CC35"/>
  <autoFilter ref="C78:K101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96</v>
      </c>
      <c r="G1" s="138" t="s">
        <v>97</v>
      </c>
      <c r="H1" s="138"/>
      <c r="I1" s="139"/>
      <c r="J1" s="138" t="s">
        <v>98</v>
      </c>
      <c r="K1" s="137" t="s">
        <v>99</v>
      </c>
      <c r="L1" s="138" t="s">
        <v>100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89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Oplocení zámku Vinoř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214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6. 11. 2017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ROUND(J88,2)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ROUND(SUM(BE88:BE255), 2)</f>
        <v>0</v>
      </c>
      <c r="G30" s="46"/>
      <c r="H30" s="46"/>
      <c r="I30" s="157">
        <v>0.20999999999999999</v>
      </c>
      <c r="J30" s="156">
        <f>ROUND(ROUND((SUM(BE88:BE255)),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ROUND(SUM(BF88:BF255), 2)</f>
        <v>0</v>
      </c>
      <c r="G31" s="46"/>
      <c r="H31" s="46"/>
      <c r="I31" s="157">
        <v>0.14999999999999999</v>
      </c>
      <c r="J31" s="156">
        <f>ROUND(ROUND((SUM(BF88:BF255)),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ROUND(SUM(BG88:BG255),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ROUND(SUM(BH88:BH255),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ROUND(SUM(BI88:BI255),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105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Oplocení zámku Vinoř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200 - Nové oplocení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Vinoř</v>
      </c>
      <c r="G49" s="46"/>
      <c r="H49" s="46"/>
      <c r="I49" s="145" t="s">
        <v>25</v>
      </c>
      <c r="J49" s="146" t="str">
        <f>IF(J12="","",J12)</f>
        <v>6. 11. 2017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Městská část Praha - Vinoř</v>
      </c>
      <c r="G51" s="46"/>
      <c r="H51" s="46"/>
      <c r="I51" s="145" t="s">
        <v>33</v>
      </c>
      <c r="J51" s="43" t="str">
        <f>E21</f>
        <v>Ing. Luboš Rajniš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106</v>
      </c>
      <c r="D54" s="158"/>
      <c r="E54" s="158"/>
      <c r="F54" s="158"/>
      <c r="G54" s="158"/>
      <c r="H54" s="158"/>
      <c r="I54" s="172"/>
      <c r="J54" s="173" t="s">
        <v>107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108</v>
      </c>
      <c r="D56" s="46"/>
      <c r="E56" s="46"/>
      <c r="F56" s="46"/>
      <c r="G56" s="46"/>
      <c r="H56" s="46"/>
      <c r="I56" s="143"/>
      <c r="J56" s="154">
        <f>J88</f>
        <v>0</v>
      </c>
      <c r="K56" s="50"/>
      <c r="AU56" s="23" t="s">
        <v>109</v>
      </c>
    </row>
    <row r="57" s="7" customFormat="1" ht="24.96" customHeight="1">
      <c r="B57" s="176"/>
      <c r="C57" s="177"/>
      <c r="D57" s="178" t="s">
        <v>160</v>
      </c>
      <c r="E57" s="179"/>
      <c r="F57" s="179"/>
      <c r="G57" s="179"/>
      <c r="H57" s="179"/>
      <c r="I57" s="180"/>
      <c r="J57" s="181">
        <f>J89</f>
        <v>0</v>
      </c>
      <c r="K57" s="182"/>
    </row>
    <row r="58" s="8" customFormat="1" ht="19.92" customHeight="1">
      <c r="B58" s="183"/>
      <c r="C58" s="184"/>
      <c r="D58" s="185" t="s">
        <v>215</v>
      </c>
      <c r="E58" s="186"/>
      <c r="F58" s="186"/>
      <c r="G58" s="186"/>
      <c r="H58" s="186"/>
      <c r="I58" s="187"/>
      <c r="J58" s="188">
        <f>J90</f>
        <v>0</v>
      </c>
      <c r="K58" s="189"/>
    </row>
    <row r="59" s="8" customFormat="1" ht="19.92" customHeight="1">
      <c r="B59" s="183"/>
      <c r="C59" s="184"/>
      <c r="D59" s="185" t="s">
        <v>216</v>
      </c>
      <c r="E59" s="186"/>
      <c r="F59" s="186"/>
      <c r="G59" s="186"/>
      <c r="H59" s="186"/>
      <c r="I59" s="187"/>
      <c r="J59" s="188">
        <f>J118</f>
        <v>0</v>
      </c>
      <c r="K59" s="189"/>
    </row>
    <row r="60" s="8" customFormat="1" ht="19.92" customHeight="1">
      <c r="B60" s="183"/>
      <c r="C60" s="184"/>
      <c r="D60" s="185" t="s">
        <v>217</v>
      </c>
      <c r="E60" s="186"/>
      <c r="F60" s="186"/>
      <c r="G60" s="186"/>
      <c r="H60" s="186"/>
      <c r="I60" s="187"/>
      <c r="J60" s="188">
        <f>J130</f>
        <v>0</v>
      </c>
      <c r="K60" s="189"/>
    </row>
    <row r="61" s="8" customFormat="1" ht="19.92" customHeight="1">
      <c r="B61" s="183"/>
      <c r="C61" s="184"/>
      <c r="D61" s="185" t="s">
        <v>218</v>
      </c>
      <c r="E61" s="186"/>
      <c r="F61" s="186"/>
      <c r="G61" s="186"/>
      <c r="H61" s="186"/>
      <c r="I61" s="187"/>
      <c r="J61" s="188">
        <f>J154</f>
        <v>0</v>
      </c>
      <c r="K61" s="189"/>
    </row>
    <row r="62" s="8" customFormat="1" ht="19.92" customHeight="1">
      <c r="B62" s="183"/>
      <c r="C62" s="184"/>
      <c r="D62" s="185" t="s">
        <v>219</v>
      </c>
      <c r="E62" s="186"/>
      <c r="F62" s="186"/>
      <c r="G62" s="186"/>
      <c r="H62" s="186"/>
      <c r="I62" s="187"/>
      <c r="J62" s="188">
        <f>J173</f>
        <v>0</v>
      </c>
      <c r="K62" s="189"/>
    </row>
    <row r="63" s="8" customFormat="1" ht="19.92" customHeight="1">
      <c r="B63" s="183"/>
      <c r="C63" s="184"/>
      <c r="D63" s="185" t="s">
        <v>161</v>
      </c>
      <c r="E63" s="186"/>
      <c r="F63" s="186"/>
      <c r="G63" s="186"/>
      <c r="H63" s="186"/>
      <c r="I63" s="187"/>
      <c r="J63" s="188">
        <f>J188</f>
        <v>0</v>
      </c>
      <c r="K63" s="189"/>
    </row>
    <row r="64" s="8" customFormat="1" ht="19.92" customHeight="1">
      <c r="B64" s="183"/>
      <c r="C64" s="184"/>
      <c r="D64" s="185" t="s">
        <v>220</v>
      </c>
      <c r="E64" s="186"/>
      <c r="F64" s="186"/>
      <c r="G64" s="186"/>
      <c r="H64" s="186"/>
      <c r="I64" s="187"/>
      <c r="J64" s="188">
        <f>J200</f>
        <v>0</v>
      </c>
      <c r="K64" s="189"/>
    </row>
    <row r="65" s="7" customFormat="1" ht="24.96" customHeight="1">
      <c r="B65" s="176"/>
      <c r="C65" s="177"/>
      <c r="D65" s="178" t="s">
        <v>221</v>
      </c>
      <c r="E65" s="179"/>
      <c r="F65" s="179"/>
      <c r="G65" s="179"/>
      <c r="H65" s="179"/>
      <c r="I65" s="180"/>
      <c r="J65" s="181">
        <f>J202</f>
        <v>0</v>
      </c>
      <c r="K65" s="182"/>
    </row>
    <row r="66" s="8" customFormat="1" ht="19.92" customHeight="1">
      <c r="B66" s="183"/>
      <c r="C66" s="184"/>
      <c r="D66" s="185" t="s">
        <v>222</v>
      </c>
      <c r="E66" s="186"/>
      <c r="F66" s="186"/>
      <c r="G66" s="186"/>
      <c r="H66" s="186"/>
      <c r="I66" s="187"/>
      <c r="J66" s="188">
        <f>J203</f>
        <v>0</v>
      </c>
      <c r="K66" s="189"/>
    </row>
    <row r="67" s="8" customFormat="1" ht="19.92" customHeight="1">
      <c r="B67" s="183"/>
      <c r="C67" s="184"/>
      <c r="D67" s="185" t="s">
        <v>223</v>
      </c>
      <c r="E67" s="186"/>
      <c r="F67" s="186"/>
      <c r="G67" s="186"/>
      <c r="H67" s="186"/>
      <c r="I67" s="187"/>
      <c r="J67" s="188">
        <f>J220</f>
        <v>0</v>
      </c>
      <c r="K67" s="189"/>
    </row>
    <row r="68" s="8" customFormat="1" ht="19.92" customHeight="1">
      <c r="B68" s="183"/>
      <c r="C68" s="184"/>
      <c r="D68" s="185" t="s">
        <v>224</v>
      </c>
      <c r="E68" s="186"/>
      <c r="F68" s="186"/>
      <c r="G68" s="186"/>
      <c r="H68" s="186"/>
      <c r="I68" s="187"/>
      <c r="J68" s="188">
        <f>J234</f>
        <v>0</v>
      </c>
      <c r="K68" s="189"/>
    </row>
    <row r="69" s="1" customFormat="1" ht="21.84" customHeight="1">
      <c r="B69" s="45"/>
      <c r="C69" s="46"/>
      <c r="D69" s="46"/>
      <c r="E69" s="46"/>
      <c r="F69" s="46"/>
      <c r="G69" s="46"/>
      <c r="H69" s="46"/>
      <c r="I69" s="143"/>
      <c r="J69" s="46"/>
      <c r="K69" s="50"/>
    </row>
    <row r="70" s="1" customFormat="1" ht="6.96" customHeight="1">
      <c r="B70" s="66"/>
      <c r="C70" s="67"/>
      <c r="D70" s="67"/>
      <c r="E70" s="67"/>
      <c r="F70" s="67"/>
      <c r="G70" s="67"/>
      <c r="H70" s="67"/>
      <c r="I70" s="165"/>
      <c r="J70" s="67"/>
      <c r="K70" s="68"/>
    </row>
    <row r="74" s="1" customFormat="1" ht="6.96" customHeight="1">
      <c r="B74" s="69"/>
      <c r="C74" s="70"/>
      <c r="D74" s="70"/>
      <c r="E74" s="70"/>
      <c r="F74" s="70"/>
      <c r="G74" s="70"/>
      <c r="H74" s="70"/>
      <c r="I74" s="168"/>
      <c r="J74" s="70"/>
      <c r="K74" s="70"/>
      <c r="L74" s="71"/>
    </row>
    <row r="75" s="1" customFormat="1" ht="36.96" customHeight="1">
      <c r="B75" s="45"/>
      <c r="C75" s="72" t="s">
        <v>115</v>
      </c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4.4" customHeight="1">
      <c r="B77" s="45"/>
      <c r="C77" s="75" t="s">
        <v>18</v>
      </c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6.5" customHeight="1">
      <c r="B78" s="45"/>
      <c r="C78" s="73"/>
      <c r="D78" s="73"/>
      <c r="E78" s="191" t="str">
        <f>E7</f>
        <v>Oplocení zámku Vinoř</v>
      </c>
      <c r="F78" s="75"/>
      <c r="G78" s="75"/>
      <c r="H78" s="75"/>
      <c r="I78" s="190"/>
      <c r="J78" s="73"/>
      <c r="K78" s="73"/>
      <c r="L78" s="71"/>
    </row>
    <row r="79" s="1" customFormat="1" ht="14.4" customHeight="1">
      <c r="B79" s="45"/>
      <c r="C79" s="75" t="s">
        <v>102</v>
      </c>
      <c r="D79" s="73"/>
      <c r="E79" s="73"/>
      <c r="F79" s="73"/>
      <c r="G79" s="73"/>
      <c r="H79" s="73"/>
      <c r="I79" s="190"/>
      <c r="J79" s="73"/>
      <c r="K79" s="73"/>
      <c r="L79" s="71"/>
    </row>
    <row r="80" s="1" customFormat="1" ht="17.25" customHeight="1">
      <c r="B80" s="45"/>
      <c r="C80" s="73"/>
      <c r="D80" s="73"/>
      <c r="E80" s="81" t="str">
        <f>E9</f>
        <v>200 - Nové oplocení</v>
      </c>
      <c r="F80" s="73"/>
      <c r="G80" s="73"/>
      <c r="H80" s="73"/>
      <c r="I80" s="190"/>
      <c r="J80" s="73"/>
      <c r="K80" s="73"/>
      <c r="L80" s="71"/>
    </row>
    <row r="81" s="1" customFormat="1" ht="6.96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="1" customFormat="1" ht="18" customHeight="1">
      <c r="B82" s="45"/>
      <c r="C82" s="75" t="s">
        <v>23</v>
      </c>
      <c r="D82" s="73"/>
      <c r="E82" s="73"/>
      <c r="F82" s="192" t="str">
        <f>F12</f>
        <v>Vinoř</v>
      </c>
      <c r="G82" s="73"/>
      <c r="H82" s="73"/>
      <c r="I82" s="193" t="s">
        <v>25</v>
      </c>
      <c r="J82" s="84" t="str">
        <f>IF(J12="","",J12)</f>
        <v>6. 11. 2017</v>
      </c>
      <c r="K82" s="73"/>
      <c r="L82" s="71"/>
    </row>
    <row r="83" s="1" customFormat="1" ht="6.96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="1" customFormat="1">
      <c r="B84" s="45"/>
      <c r="C84" s="75" t="s">
        <v>27</v>
      </c>
      <c r="D84" s="73"/>
      <c r="E84" s="73"/>
      <c r="F84" s="192" t="str">
        <f>E15</f>
        <v>Městská část Praha - Vinoř</v>
      </c>
      <c r="G84" s="73"/>
      <c r="H84" s="73"/>
      <c r="I84" s="193" t="s">
        <v>33</v>
      </c>
      <c r="J84" s="192" t="str">
        <f>E21</f>
        <v>Ing. Luboš Rajniš</v>
      </c>
      <c r="K84" s="73"/>
      <c r="L84" s="71"/>
    </row>
    <row r="85" s="1" customFormat="1" ht="14.4" customHeight="1">
      <c r="B85" s="45"/>
      <c r="C85" s="75" t="s">
        <v>31</v>
      </c>
      <c r="D85" s="73"/>
      <c r="E85" s="73"/>
      <c r="F85" s="192" t="str">
        <f>IF(E18="","",E18)</f>
        <v/>
      </c>
      <c r="G85" s="73"/>
      <c r="H85" s="73"/>
      <c r="I85" s="190"/>
      <c r="J85" s="73"/>
      <c r="K85" s="73"/>
      <c r="L85" s="71"/>
    </row>
    <row r="86" s="1" customFormat="1" ht="10.32" customHeight="1">
      <c r="B86" s="45"/>
      <c r="C86" s="73"/>
      <c r="D86" s="73"/>
      <c r="E86" s="73"/>
      <c r="F86" s="73"/>
      <c r="G86" s="73"/>
      <c r="H86" s="73"/>
      <c r="I86" s="190"/>
      <c r="J86" s="73"/>
      <c r="K86" s="73"/>
      <c r="L86" s="71"/>
    </row>
    <row r="87" s="9" customFormat="1" ht="29.28" customHeight="1">
      <c r="B87" s="194"/>
      <c r="C87" s="195" t="s">
        <v>116</v>
      </c>
      <c r="D87" s="196" t="s">
        <v>57</v>
      </c>
      <c r="E87" s="196" t="s">
        <v>53</v>
      </c>
      <c r="F87" s="196" t="s">
        <v>117</v>
      </c>
      <c r="G87" s="196" t="s">
        <v>118</v>
      </c>
      <c r="H87" s="196" t="s">
        <v>119</v>
      </c>
      <c r="I87" s="197" t="s">
        <v>120</v>
      </c>
      <c r="J87" s="196" t="s">
        <v>107</v>
      </c>
      <c r="K87" s="198" t="s">
        <v>121</v>
      </c>
      <c r="L87" s="199"/>
      <c r="M87" s="101" t="s">
        <v>122</v>
      </c>
      <c r="N87" s="102" t="s">
        <v>42</v>
      </c>
      <c r="O87" s="102" t="s">
        <v>123</v>
      </c>
      <c r="P87" s="102" t="s">
        <v>124</v>
      </c>
      <c r="Q87" s="102" t="s">
        <v>125</v>
      </c>
      <c r="R87" s="102" t="s">
        <v>126</v>
      </c>
      <c r="S87" s="102" t="s">
        <v>127</v>
      </c>
      <c r="T87" s="103" t="s">
        <v>128</v>
      </c>
    </row>
    <row r="88" s="1" customFormat="1" ht="29.28" customHeight="1">
      <c r="B88" s="45"/>
      <c r="C88" s="107" t="s">
        <v>108</v>
      </c>
      <c r="D88" s="73"/>
      <c r="E88" s="73"/>
      <c r="F88" s="73"/>
      <c r="G88" s="73"/>
      <c r="H88" s="73"/>
      <c r="I88" s="190"/>
      <c r="J88" s="200">
        <f>BK88</f>
        <v>0</v>
      </c>
      <c r="K88" s="73"/>
      <c r="L88" s="71"/>
      <c r="M88" s="104"/>
      <c r="N88" s="105"/>
      <c r="O88" s="105"/>
      <c r="P88" s="201">
        <f>P89+P202</f>
        <v>0</v>
      </c>
      <c r="Q88" s="105"/>
      <c r="R88" s="201">
        <f>R89+R202</f>
        <v>175.90311774000003</v>
      </c>
      <c r="S88" s="105"/>
      <c r="T88" s="202">
        <f>T89+T202</f>
        <v>0</v>
      </c>
      <c r="AT88" s="23" t="s">
        <v>71</v>
      </c>
      <c r="AU88" s="23" t="s">
        <v>109</v>
      </c>
      <c r="BK88" s="203">
        <f>BK89+BK202</f>
        <v>0</v>
      </c>
    </row>
    <row r="89" s="10" customFormat="1" ht="37.44" customHeight="1">
      <c r="B89" s="204"/>
      <c r="C89" s="205"/>
      <c r="D89" s="206" t="s">
        <v>71</v>
      </c>
      <c r="E89" s="207" t="s">
        <v>163</v>
      </c>
      <c r="F89" s="207" t="s">
        <v>164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P90+P118+P130+P154+P173+P188+P200</f>
        <v>0</v>
      </c>
      <c r="Q89" s="212"/>
      <c r="R89" s="213">
        <f>R90+R118+R130+R154+R173+R188+R200</f>
        <v>175.08242674000002</v>
      </c>
      <c r="S89" s="212"/>
      <c r="T89" s="214">
        <f>T90+T118+T130+T154+T173+T188+T200</f>
        <v>0</v>
      </c>
      <c r="AR89" s="215" t="s">
        <v>80</v>
      </c>
      <c r="AT89" s="216" t="s">
        <v>71</v>
      </c>
      <c r="AU89" s="216" t="s">
        <v>72</v>
      </c>
      <c r="AY89" s="215" t="s">
        <v>131</v>
      </c>
      <c r="BK89" s="217">
        <f>BK90+BK118+BK130+BK154+BK173+BK188+BK200</f>
        <v>0</v>
      </c>
    </row>
    <row r="90" s="10" customFormat="1" ht="19.92" customHeight="1">
      <c r="B90" s="204"/>
      <c r="C90" s="205"/>
      <c r="D90" s="206" t="s">
        <v>71</v>
      </c>
      <c r="E90" s="218" t="s">
        <v>80</v>
      </c>
      <c r="F90" s="218" t="s">
        <v>225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SUM(P91:P117)</f>
        <v>0</v>
      </c>
      <c r="Q90" s="212"/>
      <c r="R90" s="213">
        <f>SUM(R91:R117)</f>
        <v>12.060528</v>
      </c>
      <c r="S90" s="212"/>
      <c r="T90" s="214">
        <f>SUM(T91:T117)</f>
        <v>0</v>
      </c>
      <c r="AR90" s="215" t="s">
        <v>80</v>
      </c>
      <c r="AT90" s="216" t="s">
        <v>71</v>
      </c>
      <c r="AU90" s="216" t="s">
        <v>80</v>
      </c>
      <c r="AY90" s="215" t="s">
        <v>131</v>
      </c>
      <c r="BK90" s="217">
        <f>SUM(BK91:BK117)</f>
        <v>0</v>
      </c>
    </row>
    <row r="91" s="1" customFormat="1" ht="25.5" customHeight="1">
      <c r="B91" s="45"/>
      <c r="C91" s="220" t="s">
        <v>80</v>
      </c>
      <c r="D91" s="220" t="s">
        <v>134</v>
      </c>
      <c r="E91" s="221" t="s">
        <v>226</v>
      </c>
      <c r="F91" s="222" t="s">
        <v>227</v>
      </c>
      <c r="G91" s="223" t="s">
        <v>169</v>
      </c>
      <c r="H91" s="224">
        <v>28.920000000000002</v>
      </c>
      <c r="I91" s="225"/>
      <c r="J91" s="226">
        <f>ROUND(I91*H91,2)</f>
        <v>0</v>
      </c>
      <c r="K91" s="222" t="s">
        <v>138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151</v>
      </c>
      <c r="AT91" s="23" t="s">
        <v>134</v>
      </c>
      <c r="AU91" s="23" t="s">
        <v>82</v>
      </c>
      <c r="AY91" s="23" t="s">
        <v>131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151</v>
      </c>
      <c r="BM91" s="23" t="s">
        <v>228</v>
      </c>
    </row>
    <row r="92" s="11" customFormat="1">
      <c r="B92" s="236"/>
      <c r="C92" s="237"/>
      <c r="D92" s="238" t="s">
        <v>171</v>
      </c>
      <c r="E92" s="239" t="s">
        <v>21</v>
      </c>
      <c r="F92" s="240" t="s">
        <v>229</v>
      </c>
      <c r="G92" s="237"/>
      <c r="H92" s="241">
        <v>2.1600000000000001</v>
      </c>
      <c r="I92" s="242"/>
      <c r="J92" s="237"/>
      <c r="K92" s="237"/>
      <c r="L92" s="243"/>
      <c r="M92" s="244"/>
      <c r="N92" s="245"/>
      <c r="O92" s="245"/>
      <c r="P92" s="245"/>
      <c r="Q92" s="245"/>
      <c r="R92" s="245"/>
      <c r="S92" s="245"/>
      <c r="T92" s="246"/>
      <c r="AT92" s="247" t="s">
        <v>171</v>
      </c>
      <c r="AU92" s="247" t="s">
        <v>82</v>
      </c>
      <c r="AV92" s="11" t="s">
        <v>82</v>
      </c>
      <c r="AW92" s="11" t="s">
        <v>35</v>
      </c>
      <c r="AX92" s="11" t="s">
        <v>72</v>
      </c>
      <c r="AY92" s="247" t="s">
        <v>131</v>
      </c>
    </row>
    <row r="93" s="11" customFormat="1">
      <c r="B93" s="236"/>
      <c r="C93" s="237"/>
      <c r="D93" s="238" t="s">
        <v>171</v>
      </c>
      <c r="E93" s="239" t="s">
        <v>21</v>
      </c>
      <c r="F93" s="240" t="s">
        <v>230</v>
      </c>
      <c r="G93" s="237"/>
      <c r="H93" s="241">
        <v>21.704000000000001</v>
      </c>
      <c r="I93" s="242"/>
      <c r="J93" s="237"/>
      <c r="K93" s="237"/>
      <c r="L93" s="243"/>
      <c r="M93" s="244"/>
      <c r="N93" s="245"/>
      <c r="O93" s="245"/>
      <c r="P93" s="245"/>
      <c r="Q93" s="245"/>
      <c r="R93" s="245"/>
      <c r="S93" s="245"/>
      <c r="T93" s="246"/>
      <c r="AT93" s="247" t="s">
        <v>171</v>
      </c>
      <c r="AU93" s="247" t="s">
        <v>82</v>
      </c>
      <c r="AV93" s="11" t="s">
        <v>82</v>
      </c>
      <c r="AW93" s="11" t="s">
        <v>35</v>
      </c>
      <c r="AX93" s="11" t="s">
        <v>72</v>
      </c>
      <c r="AY93" s="247" t="s">
        <v>131</v>
      </c>
    </row>
    <row r="94" s="11" customFormat="1">
      <c r="B94" s="236"/>
      <c r="C94" s="237"/>
      <c r="D94" s="238" t="s">
        <v>171</v>
      </c>
      <c r="E94" s="239" t="s">
        <v>21</v>
      </c>
      <c r="F94" s="240" t="s">
        <v>231</v>
      </c>
      <c r="G94" s="237"/>
      <c r="H94" s="241">
        <v>1.5209999999999999</v>
      </c>
      <c r="I94" s="242"/>
      <c r="J94" s="237"/>
      <c r="K94" s="237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171</v>
      </c>
      <c r="AU94" s="247" t="s">
        <v>82</v>
      </c>
      <c r="AV94" s="11" t="s">
        <v>82</v>
      </c>
      <c r="AW94" s="11" t="s">
        <v>35</v>
      </c>
      <c r="AX94" s="11" t="s">
        <v>72</v>
      </c>
      <c r="AY94" s="247" t="s">
        <v>131</v>
      </c>
    </row>
    <row r="95" s="11" customFormat="1">
      <c r="B95" s="236"/>
      <c r="C95" s="237"/>
      <c r="D95" s="238" t="s">
        <v>171</v>
      </c>
      <c r="E95" s="239" t="s">
        <v>21</v>
      </c>
      <c r="F95" s="240" t="s">
        <v>232</v>
      </c>
      <c r="G95" s="237"/>
      <c r="H95" s="241">
        <v>3.5350000000000001</v>
      </c>
      <c r="I95" s="242"/>
      <c r="J95" s="237"/>
      <c r="K95" s="237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171</v>
      </c>
      <c r="AU95" s="247" t="s">
        <v>82</v>
      </c>
      <c r="AV95" s="11" t="s">
        <v>82</v>
      </c>
      <c r="AW95" s="11" t="s">
        <v>35</v>
      </c>
      <c r="AX95" s="11" t="s">
        <v>72</v>
      </c>
      <c r="AY95" s="247" t="s">
        <v>131</v>
      </c>
    </row>
    <row r="96" s="12" customFormat="1">
      <c r="B96" s="250"/>
      <c r="C96" s="251"/>
      <c r="D96" s="238" t="s">
        <v>171</v>
      </c>
      <c r="E96" s="252" t="s">
        <v>21</v>
      </c>
      <c r="F96" s="253" t="s">
        <v>194</v>
      </c>
      <c r="G96" s="251"/>
      <c r="H96" s="254">
        <v>28.920000000000002</v>
      </c>
      <c r="I96" s="255"/>
      <c r="J96" s="251"/>
      <c r="K96" s="251"/>
      <c r="L96" s="256"/>
      <c r="M96" s="257"/>
      <c r="N96" s="258"/>
      <c r="O96" s="258"/>
      <c r="P96" s="258"/>
      <c r="Q96" s="258"/>
      <c r="R96" s="258"/>
      <c r="S96" s="258"/>
      <c r="T96" s="259"/>
      <c r="AT96" s="260" t="s">
        <v>171</v>
      </c>
      <c r="AU96" s="260" t="s">
        <v>82</v>
      </c>
      <c r="AV96" s="12" t="s">
        <v>151</v>
      </c>
      <c r="AW96" s="12" t="s">
        <v>35</v>
      </c>
      <c r="AX96" s="12" t="s">
        <v>80</v>
      </c>
      <c r="AY96" s="260" t="s">
        <v>131</v>
      </c>
    </row>
    <row r="97" s="1" customFormat="1" ht="25.5" customHeight="1">
      <c r="B97" s="45"/>
      <c r="C97" s="220" t="s">
        <v>82</v>
      </c>
      <c r="D97" s="220" t="s">
        <v>134</v>
      </c>
      <c r="E97" s="221" t="s">
        <v>233</v>
      </c>
      <c r="F97" s="222" t="s">
        <v>234</v>
      </c>
      <c r="G97" s="223" t="s">
        <v>169</v>
      </c>
      <c r="H97" s="224">
        <v>28.920000000000002</v>
      </c>
      <c r="I97" s="225"/>
      <c r="J97" s="226">
        <f>ROUND(I97*H97,2)</f>
        <v>0</v>
      </c>
      <c r="K97" s="222" t="s">
        <v>138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151</v>
      </c>
      <c r="AT97" s="23" t="s">
        <v>134</v>
      </c>
      <c r="AU97" s="23" t="s">
        <v>82</v>
      </c>
      <c r="AY97" s="23" t="s">
        <v>131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151</v>
      </c>
      <c r="BM97" s="23" t="s">
        <v>235</v>
      </c>
    </row>
    <row r="98" s="1" customFormat="1" ht="25.5" customHeight="1">
      <c r="B98" s="45"/>
      <c r="C98" s="220" t="s">
        <v>146</v>
      </c>
      <c r="D98" s="220" t="s">
        <v>134</v>
      </c>
      <c r="E98" s="221" t="s">
        <v>236</v>
      </c>
      <c r="F98" s="222" t="s">
        <v>237</v>
      </c>
      <c r="G98" s="223" t="s">
        <v>169</v>
      </c>
      <c r="H98" s="224">
        <v>115.68000000000001</v>
      </c>
      <c r="I98" s="225"/>
      <c r="J98" s="226">
        <f>ROUND(I98*H98,2)</f>
        <v>0</v>
      </c>
      <c r="K98" s="222" t="s">
        <v>138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151</v>
      </c>
      <c r="AT98" s="23" t="s">
        <v>134</v>
      </c>
      <c r="AU98" s="23" t="s">
        <v>82</v>
      </c>
      <c r="AY98" s="23" t="s">
        <v>131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151</v>
      </c>
      <c r="BM98" s="23" t="s">
        <v>238</v>
      </c>
    </row>
    <row r="99" s="11" customFormat="1">
      <c r="B99" s="236"/>
      <c r="C99" s="237"/>
      <c r="D99" s="238" t="s">
        <v>171</v>
      </c>
      <c r="E99" s="239" t="s">
        <v>21</v>
      </c>
      <c r="F99" s="240" t="s">
        <v>239</v>
      </c>
      <c r="G99" s="237"/>
      <c r="H99" s="241">
        <v>28.920000000000002</v>
      </c>
      <c r="I99" s="242"/>
      <c r="J99" s="237"/>
      <c r="K99" s="237"/>
      <c r="L99" s="243"/>
      <c r="M99" s="244"/>
      <c r="N99" s="245"/>
      <c r="O99" s="245"/>
      <c r="P99" s="245"/>
      <c r="Q99" s="245"/>
      <c r="R99" s="245"/>
      <c r="S99" s="245"/>
      <c r="T99" s="246"/>
      <c r="AT99" s="247" t="s">
        <v>171</v>
      </c>
      <c r="AU99" s="247" t="s">
        <v>82</v>
      </c>
      <c r="AV99" s="11" t="s">
        <v>82</v>
      </c>
      <c r="AW99" s="11" t="s">
        <v>35</v>
      </c>
      <c r="AX99" s="11" t="s">
        <v>80</v>
      </c>
      <c r="AY99" s="247" t="s">
        <v>131</v>
      </c>
    </row>
    <row r="100" s="11" customFormat="1">
      <c r="B100" s="236"/>
      <c r="C100" s="237"/>
      <c r="D100" s="238" t="s">
        <v>171</v>
      </c>
      <c r="E100" s="237"/>
      <c r="F100" s="240" t="s">
        <v>240</v>
      </c>
      <c r="G100" s="237"/>
      <c r="H100" s="241">
        <v>115.68000000000001</v>
      </c>
      <c r="I100" s="242"/>
      <c r="J100" s="237"/>
      <c r="K100" s="237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171</v>
      </c>
      <c r="AU100" s="247" t="s">
        <v>82</v>
      </c>
      <c r="AV100" s="11" t="s">
        <v>82</v>
      </c>
      <c r="AW100" s="11" t="s">
        <v>6</v>
      </c>
      <c r="AX100" s="11" t="s">
        <v>80</v>
      </c>
      <c r="AY100" s="247" t="s">
        <v>131</v>
      </c>
    </row>
    <row r="101" s="1" customFormat="1" ht="16.5" customHeight="1">
      <c r="B101" s="45"/>
      <c r="C101" s="220" t="s">
        <v>151</v>
      </c>
      <c r="D101" s="220" t="s">
        <v>134</v>
      </c>
      <c r="E101" s="221" t="s">
        <v>241</v>
      </c>
      <c r="F101" s="222" t="s">
        <v>242</v>
      </c>
      <c r="G101" s="223" t="s">
        <v>169</v>
      </c>
      <c r="H101" s="224">
        <v>8.0399999999999991</v>
      </c>
      <c r="I101" s="225"/>
      <c r="J101" s="226">
        <f>ROUND(I101*H101,2)</f>
        <v>0</v>
      </c>
      <c r="K101" s="222" t="s">
        <v>138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151</v>
      </c>
      <c r="AT101" s="23" t="s">
        <v>134</v>
      </c>
      <c r="AU101" s="23" t="s">
        <v>82</v>
      </c>
      <c r="AY101" s="23" t="s">
        <v>131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151</v>
      </c>
      <c r="BM101" s="23" t="s">
        <v>243</v>
      </c>
    </row>
    <row r="102" s="1" customFormat="1">
      <c r="B102" s="45"/>
      <c r="C102" s="73"/>
      <c r="D102" s="238" t="s">
        <v>181</v>
      </c>
      <c r="E102" s="73"/>
      <c r="F102" s="248" t="s">
        <v>244</v>
      </c>
      <c r="G102" s="73"/>
      <c r="H102" s="73"/>
      <c r="I102" s="190"/>
      <c r="J102" s="73"/>
      <c r="K102" s="73"/>
      <c r="L102" s="71"/>
      <c r="M102" s="249"/>
      <c r="N102" s="46"/>
      <c r="O102" s="46"/>
      <c r="P102" s="46"/>
      <c r="Q102" s="46"/>
      <c r="R102" s="46"/>
      <c r="S102" s="46"/>
      <c r="T102" s="94"/>
      <c r="AT102" s="23" t="s">
        <v>181</v>
      </c>
      <c r="AU102" s="23" t="s">
        <v>82</v>
      </c>
    </row>
    <row r="103" s="11" customFormat="1">
      <c r="B103" s="236"/>
      <c r="C103" s="237"/>
      <c r="D103" s="238" t="s">
        <v>171</v>
      </c>
      <c r="E103" s="239" t="s">
        <v>21</v>
      </c>
      <c r="F103" s="240" t="s">
        <v>245</v>
      </c>
      <c r="G103" s="237"/>
      <c r="H103" s="241">
        <v>8.0399999999999991</v>
      </c>
      <c r="I103" s="242"/>
      <c r="J103" s="237"/>
      <c r="K103" s="237"/>
      <c r="L103" s="243"/>
      <c r="M103" s="244"/>
      <c r="N103" s="245"/>
      <c r="O103" s="245"/>
      <c r="P103" s="245"/>
      <c r="Q103" s="245"/>
      <c r="R103" s="245"/>
      <c r="S103" s="245"/>
      <c r="T103" s="246"/>
      <c r="AT103" s="247" t="s">
        <v>171</v>
      </c>
      <c r="AU103" s="247" t="s">
        <v>82</v>
      </c>
      <c r="AV103" s="11" t="s">
        <v>82</v>
      </c>
      <c r="AW103" s="11" t="s">
        <v>35</v>
      </c>
      <c r="AX103" s="11" t="s">
        <v>80</v>
      </c>
      <c r="AY103" s="247" t="s">
        <v>131</v>
      </c>
    </row>
    <row r="104" s="1" customFormat="1" ht="16.5" customHeight="1">
      <c r="B104" s="45"/>
      <c r="C104" s="220" t="s">
        <v>130</v>
      </c>
      <c r="D104" s="220" t="s">
        <v>134</v>
      </c>
      <c r="E104" s="221" t="s">
        <v>246</v>
      </c>
      <c r="F104" s="222" t="s">
        <v>247</v>
      </c>
      <c r="G104" s="223" t="s">
        <v>169</v>
      </c>
      <c r="H104" s="224">
        <v>8.0399999999999991</v>
      </c>
      <c r="I104" s="225"/>
      <c r="J104" s="226">
        <f>ROUND(I104*H104,2)</f>
        <v>0</v>
      </c>
      <c r="K104" s="222" t="s">
        <v>138</v>
      </c>
      <c r="L104" s="71"/>
      <c r="M104" s="227" t="s">
        <v>21</v>
      </c>
      <c r="N104" s="228" t="s">
        <v>43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151</v>
      </c>
      <c r="AT104" s="23" t="s">
        <v>134</v>
      </c>
      <c r="AU104" s="23" t="s">
        <v>82</v>
      </c>
      <c r="AY104" s="23" t="s">
        <v>131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80</v>
      </c>
      <c r="BK104" s="231">
        <f>ROUND(I104*H104,2)</f>
        <v>0</v>
      </c>
      <c r="BL104" s="23" t="s">
        <v>151</v>
      </c>
      <c r="BM104" s="23" t="s">
        <v>248</v>
      </c>
    </row>
    <row r="105" s="1" customFormat="1">
      <c r="B105" s="45"/>
      <c r="C105" s="73"/>
      <c r="D105" s="238" t="s">
        <v>181</v>
      </c>
      <c r="E105" s="73"/>
      <c r="F105" s="248" t="s">
        <v>249</v>
      </c>
      <c r="G105" s="73"/>
      <c r="H105" s="73"/>
      <c r="I105" s="190"/>
      <c r="J105" s="73"/>
      <c r="K105" s="73"/>
      <c r="L105" s="71"/>
      <c r="M105" s="249"/>
      <c r="N105" s="46"/>
      <c r="O105" s="46"/>
      <c r="P105" s="46"/>
      <c r="Q105" s="46"/>
      <c r="R105" s="46"/>
      <c r="S105" s="46"/>
      <c r="T105" s="94"/>
      <c r="AT105" s="23" t="s">
        <v>181</v>
      </c>
      <c r="AU105" s="23" t="s">
        <v>82</v>
      </c>
    </row>
    <row r="106" s="11" customFormat="1">
      <c r="B106" s="236"/>
      <c r="C106" s="237"/>
      <c r="D106" s="238" t="s">
        <v>171</v>
      </c>
      <c r="E106" s="239" t="s">
        <v>21</v>
      </c>
      <c r="F106" s="240" t="s">
        <v>250</v>
      </c>
      <c r="G106" s="237"/>
      <c r="H106" s="241">
        <v>8.0399999999999991</v>
      </c>
      <c r="I106" s="242"/>
      <c r="J106" s="237"/>
      <c r="K106" s="237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171</v>
      </c>
      <c r="AU106" s="247" t="s">
        <v>82</v>
      </c>
      <c r="AV106" s="11" t="s">
        <v>82</v>
      </c>
      <c r="AW106" s="11" t="s">
        <v>35</v>
      </c>
      <c r="AX106" s="11" t="s">
        <v>80</v>
      </c>
      <c r="AY106" s="247" t="s">
        <v>131</v>
      </c>
    </row>
    <row r="107" s="1" customFormat="1" ht="16.5" customHeight="1">
      <c r="B107" s="45"/>
      <c r="C107" s="220" t="s">
        <v>197</v>
      </c>
      <c r="D107" s="220" t="s">
        <v>134</v>
      </c>
      <c r="E107" s="221" t="s">
        <v>251</v>
      </c>
      <c r="F107" s="222" t="s">
        <v>252</v>
      </c>
      <c r="G107" s="223" t="s">
        <v>169</v>
      </c>
      <c r="H107" s="224">
        <v>36.960000000000001</v>
      </c>
      <c r="I107" s="225"/>
      <c r="J107" s="226">
        <f>ROUND(I107*H107,2)</f>
        <v>0</v>
      </c>
      <c r="K107" s="222" t="s">
        <v>138</v>
      </c>
      <c r="L107" s="71"/>
      <c r="M107" s="227" t="s">
        <v>21</v>
      </c>
      <c r="N107" s="228" t="s">
        <v>43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151</v>
      </c>
      <c r="AT107" s="23" t="s">
        <v>134</v>
      </c>
      <c r="AU107" s="23" t="s">
        <v>82</v>
      </c>
      <c r="AY107" s="23" t="s">
        <v>131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80</v>
      </c>
      <c r="BK107" s="231">
        <f>ROUND(I107*H107,2)</f>
        <v>0</v>
      </c>
      <c r="BL107" s="23" t="s">
        <v>151</v>
      </c>
      <c r="BM107" s="23" t="s">
        <v>253</v>
      </c>
    </row>
    <row r="108" s="11" customFormat="1">
      <c r="B108" s="236"/>
      <c r="C108" s="237"/>
      <c r="D108" s="238" t="s">
        <v>171</v>
      </c>
      <c r="E108" s="239" t="s">
        <v>21</v>
      </c>
      <c r="F108" s="240" t="s">
        <v>172</v>
      </c>
      <c r="G108" s="237"/>
      <c r="H108" s="241">
        <v>36.960000000000001</v>
      </c>
      <c r="I108" s="242"/>
      <c r="J108" s="237"/>
      <c r="K108" s="237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171</v>
      </c>
      <c r="AU108" s="247" t="s">
        <v>82</v>
      </c>
      <c r="AV108" s="11" t="s">
        <v>82</v>
      </c>
      <c r="AW108" s="11" t="s">
        <v>35</v>
      </c>
      <c r="AX108" s="11" t="s">
        <v>80</v>
      </c>
      <c r="AY108" s="247" t="s">
        <v>131</v>
      </c>
    </row>
    <row r="109" s="1" customFormat="1" ht="16.5" customHeight="1">
      <c r="B109" s="45"/>
      <c r="C109" s="261" t="s">
        <v>202</v>
      </c>
      <c r="D109" s="261" t="s">
        <v>254</v>
      </c>
      <c r="E109" s="262" t="s">
        <v>255</v>
      </c>
      <c r="F109" s="263" t="s">
        <v>256</v>
      </c>
      <c r="G109" s="264" t="s">
        <v>200</v>
      </c>
      <c r="H109" s="265">
        <v>12.060000000000001</v>
      </c>
      <c r="I109" s="266"/>
      <c r="J109" s="267">
        <f>ROUND(I109*H109,2)</f>
        <v>0</v>
      </c>
      <c r="K109" s="263" t="s">
        <v>138</v>
      </c>
      <c r="L109" s="268"/>
      <c r="M109" s="269" t="s">
        <v>21</v>
      </c>
      <c r="N109" s="270" t="s">
        <v>43</v>
      </c>
      <c r="O109" s="46"/>
      <c r="P109" s="229">
        <f>O109*H109</f>
        <v>0</v>
      </c>
      <c r="Q109" s="229">
        <v>1</v>
      </c>
      <c r="R109" s="229">
        <f>Q109*H109</f>
        <v>12.060000000000001</v>
      </c>
      <c r="S109" s="229">
        <v>0</v>
      </c>
      <c r="T109" s="230">
        <f>S109*H109</f>
        <v>0</v>
      </c>
      <c r="AR109" s="23" t="s">
        <v>206</v>
      </c>
      <c r="AT109" s="23" t="s">
        <v>254</v>
      </c>
      <c r="AU109" s="23" t="s">
        <v>82</v>
      </c>
      <c r="AY109" s="23" t="s">
        <v>131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80</v>
      </c>
      <c r="BK109" s="231">
        <f>ROUND(I109*H109,2)</f>
        <v>0</v>
      </c>
      <c r="BL109" s="23" t="s">
        <v>151</v>
      </c>
      <c r="BM109" s="23" t="s">
        <v>257</v>
      </c>
    </row>
    <row r="110" s="11" customFormat="1">
      <c r="B110" s="236"/>
      <c r="C110" s="237"/>
      <c r="D110" s="238" t="s">
        <v>171</v>
      </c>
      <c r="E110" s="239" t="s">
        <v>21</v>
      </c>
      <c r="F110" s="240" t="s">
        <v>258</v>
      </c>
      <c r="G110" s="237"/>
      <c r="H110" s="241">
        <v>8.0399999999999991</v>
      </c>
      <c r="I110" s="242"/>
      <c r="J110" s="237"/>
      <c r="K110" s="237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171</v>
      </c>
      <c r="AU110" s="247" t="s">
        <v>82</v>
      </c>
      <c r="AV110" s="11" t="s">
        <v>82</v>
      </c>
      <c r="AW110" s="11" t="s">
        <v>35</v>
      </c>
      <c r="AX110" s="11" t="s">
        <v>80</v>
      </c>
      <c r="AY110" s="247" t="s">
        <v>131</v>
      </c>
    </row>
    <row r="111" s="11" customFormat="1">
      <c r="B111" s="236"/>
      <c r="C111" s="237"/>
      <c r="D111" s="238" t="s">
        <v>171</v>
      </c>
      <c r="E111" s="237"/>
      <c r="F111" s="240" t="s">
        <v>259</v>
      </c>
      <c r="G111" s="237"/>
      <c r="H111" s="241">
        <v>12.060000000000001</v>
      </c>
      <c r="I111" s="242"/>
      <c r="J111" s="237"/>
      <c r="K111" s="237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171</v>
      </c>
      <c r="AU111" s="247" t="s">
        <v>82</v>
      </c>
      <c r="AV111" s="11" t="s">
        <v>82</v>
      </c>
      <c r="AW111" s="11" t="s">
        <v>6</v>
      </c>
      <c r="AX111" s="11" t="s">
        <v>80</v>
      </c>
      <c r="AY111" s="247" t="s">
        <v>131</v>
      </c>
    </row>
    <row r="112" s="1" customFormat="1" ht="25.5" customHeight="1">
      <c r="B112" s="45"/>
      <c r="C112" s="220" t="s">
        <v>206</v>
      </c>
      <c r="D112" s="220" t="s">
        <v>134</v>
      </c>
      <c r="E112" s="221" t="s">
        <v>260</v>
      </c>
      <c r="F112" s="222" t="s">
        <v>261</v>
      </c>
      <c r="G112" s="223" t="s">
        <v>179</v>
      </c>
      <c r="H112" s="224">
        <v>35.200000000000003</v>
      </c>
      <c r="I112" s="225"/>
      <c r="J112" s="226">
        <f>ROUND(I112*H112,2)</f>
        <v>0</v>
      </c>
      <c r="K112" s="222" t="s">
        <v>138</v>
      </c>
      <c r="L112" s="71"/>
      <c r="M112" s="227" t="s">
        <v>21</v>
      </c>
      <c r="N112" s="228" t="s">
        <v>43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151</v>
      </c>
      <c r="AT112" s="23" t="s">
        <v>134</v>
      </c>
      <c r="AU112" s="23" t="s">
        <v>82</v>
      </c>
      <c r="AY112" s="23" t="s">
        <v>131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80</v>
      </c>
      <c r="BK112" s="231">
        <f>ROUND(I112*H112,2)</f>
        <v>0</v>
      </c>
      <c r="BL112" s="23" t="s">
        <v>151</v>
      </c>
      <c r="BM112" s="23" t="s">
        <v>262</v>
      </c>
    </row>
    <row r="113" s="11" customFormat="1">
      <c r="B113" s="236"/>
      <c r="C113" s="237"/>
      <c r="D113" s="238" t="s">
        <v>171</v>
      </c>
      <c r="E113" s="239" t="s">
        <v>21</v>
      </c>
      <c r="F113" s="240" t="s">
        <v>263</v>
      </c>
      <c r="G113" s="237"/>
      <c r="H113" s="241">
        <v>35.200000000000003</v>
      </c>
      <c r="I113" s="242"/>
      <c r="J113" s="237"/>
      <c r="K113" s="237"/>
      <c r="L113" s="243"/>
      <c r="M113" s="244"/>
      <c r="N113" s="245"/>
      <c r="O113" s="245"/>
      <c r="P113" s="245"/>
      <c r="Q113" s="245"/>
      <c r="R113" s="245"/>
      <c r="S113" s="245"/>
      <c r="T113" s="246"/>
      <c r="AT113" s="247" t="s">
        <v>171</v>
      </c>
      <c r="AU113" s="247" t="s">
        <v>82</v>
      </c>
      <c r="AV113" s="11" t="s">
        <v>82</v>
      </c>
      <c r="AW113" s="11" t="s">
        <v>35</v>
      </c>
      <c r="AX113" s="11" t="s">
        <v>80</v>
      </c>
      <c r="AY113" s="247" t="s">
        <v>131</v>
      </c>
    </row>
    <row r="114" s="1" customFormat="1" ht="16.5" customHeight="1">
      <c r="B114" s="45"/>
      <c r="C114" s="261" t="s">
        <v>165</v>
      </c>
      <c r="D114" s="261" t="s">
        <v>254</v>
      </c>
      <c r="E114" s="262" t="s">
        <v>264</v>
      </c>
      <c r="F114" s="263" t="s">
        <v>265</v>
      </c>
      <c r="G114" s="264" t="s">
        <v>266</v>
      </c>
      <c r="H114" s="265">
        <v>0.52800000000000002</v>
      </c>
      <c r="I114" s="266"/>
      <c r="J114" s="267">
        <f>ROUND(I114*H114,2)</f>
        <v>0</v>
      </c>
      <c r="K114" s="263" t="s">
        <v>138</v>
      </c>
      <c r="L114" s="268"/>
      <c r="M114" s="269" t="s">
        <v>21</v>
      </c>
      <c r="N114" s="270" t="s">
        <v>43</v>
      </c>
      <c r="O114" s="46"/>
      <c r="P114" s="229">
        <f>O114*H114</f>
        <v>0</v>
      </c>
      <c r="Q114" s="229">
        <v>0.001</v>
      </c>
      <c r="R114" s="229">
        <f>Q114*H114</f>
        <v>0.00052800000000000004</v>
      </c>
      <c r="S114" s="229">
        <v>0</v>
      </c>
      <c r="T114" s="230">
        <f>S114*H114</f>
        <v>0</v>
      </c>
      <c r="AR114" s="23" t="s">
        <v>206</v>
      </c>
      <c r="AT114" s="23" t="s">
        <v>254</v>
      </c>
      <c r="AU114" s="23" t="s">
        <v>82</v>
      </c>
      <c r="AY114" s="23" t="s">
        <v>131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80</v>
      </c>
      <c r="BK114" s="231">
        <f>ROUND(I114*H114,2)</f>
        <v>0</v>
      </c>
      <c r="BL114" s="23" t="s">
        <v>151</v>
      </c>
      <c r="BM114" s="23" t="s">
        <v>267</v>
      </c>
    </row>
    <row r="115" s="11" customFormat="1">
      <c r="B115" s="236"/>
      <c r="C115" s="237"/>
      <c r="D115" s="238" t="s">
        <v>171</v>
      </c>
      <c r="E115" s="237"/>
      <c r="F115" s="240" t="s">
        <v>268</v>
      </c>
      <c r="G115" s="237"/>
      <c r="H115" s="241">
        <v>0.52800000000000002</v>
      </c>
      <c r="I115" s="242"/>
      <c r="J115" s="237"/>
      <c r="K115" s="237"/>
      <c r="L115" s="243"/>
      <c r="M115" s="244"/>
      <c r="N115" s="245"/>
      <c r="O115" s="245"/>
      <c r="P115" s="245"/>
      <c r="Q115" s="245"/>
      <c r="R115" s="245"/>
      <c r="S115" s="245"/>
      <c r="T115" s="246"/>
      <c r="AT115" s="247" t="s">
        <v>171</v>
      </c>
      <c r="AU115" s="247" t="s">
        <v>82</v>
      </c>
      <c r="AV115" s="11" t="s">
        <v>82</v>
      </c>
      <c r="AW115" s="11" t="s">
        <v>6</v>
      </c>
      <c r="AX115" s="11" t="s">
        <v>80</v>
      </c>
      <c r="AY115" s="247" t="s">
        <v>131</v>
      </c>
    </row>
    <row r="116" s="1" customFormat="1" ht="16.5" customHeight="1">
      <c r="B116" s="45"/>
      <c r="C116" s="220" t="s">
        <v>269</v>
      </c>
      <c r="D116" s="220" t="s">
        <v>134</v>
      </c>
      <c r="E116" s="221" t="s">
        <v>270</v>
      </c>
      <c r="F116" s="222" t="s">
        <v>271</v>
      </c>
      <c r="G116" s="223" t="s">
        <v>169</v>
      </c>
      <c r="H116" s="224">
        <v>17.600000000000001</v>
      </c>
      <c r="I116" s="225"/>
      <c r="J116" s="226">
        <f>ROUND(I116*H116,2)</f>
        <v>0</v>
      </c>
      <c r="K116" s="222" t="s">
        <v>138</v>
      </c>
      <c r="L116" s="71"/>
      <c r="M116" s="227" t="s">
        <v>21</v>
      </c>
      <c r="N116" s="228" t="s">
        <v>43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151</v>
      </c>
      <c r="AT116" s="23" t="s">
        <v>134</v>
      </c>
      <c r="AU116" s="23" t="s">
        <v>82</v>
      </c>
      <c r="AY116" s="23" t="s">
        <v>131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80</v>
      </c>
      <c r="BK116" s="231">
        <f>ROUND(I116*H116,2)</f>
        <v>0</v>
      </c>
      <c r="BL116" s="23" t="s">
        <v>151</v>
      </c>
      <c r="BM116" s="23" t="s">
        <v>272</v>
      </c>
    </row>
    <row r="117" s="11" customFormat="1">
      <c r="B117" s="236"/>
      <c r="C117" s="237"/>
      <c r="D117" s="238" t="s">
        <v>171</v>
      </c>
      <c r="E117" s="239" t="s">
        <v>21</v>
      </c>
      <c r="F117" s="240" t="s">
        <v>273</v>
      </c>
      <c r="G117" s="237"/>
      <c r="H117" s="241">
        <v>17.600000000000001</v>
      </c>
      <c r="I117" s="242"/>
      <c r="J117" s="237"/>
      <c r="K117" s="237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171</v>
      </c>
      <c r="AU117" s="247" t="s">
        <v>82</v>
      </c>
      <c r="AV117" s="11" t="s">
        <v>82</v>
      </c>
      <c r="AW117" s="11" t="s">
        <v>35</v>
      </c>
      <c r="AX117" s="11" t="s">
        <v>80</v>
      </c>
      <c r="AY117" s="247" t="s">
        <v>131</v>
      </c>
    </row>
    <row r="118" s="10" customFormat="1" ht="29.88" customHeight="1">
      <c r="B118" s="204"/>
      <c r="C118" s="205"/>
      <c r="D118" s="206" t="s">
        <v>71</v>
      </c>
      <c r="E118" s="218" t="s">
        <v>82</v>
      </c>
      <c r="F118" s="218" t="s">
        <v>274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SUM(P119:P129)</f>
        <v>0</v>
      </c>
      <c r="Q118" s="212"/>
      <c r="R118" s="213">
        <f>SUM(R119:R129)</f>
        <v>60.390520619999997</v>
      </c>
      <c r="S118" s="212"/>
      <c r="T118" s="214">
        <f>SUM(T119:T129)</f>
        <v>0</v>
      </c>
      <c r="AR118" s="215" t="s">
        <v>80</v>
      </c>
      <c r="AT118" s="216" t="s">
        <v>71</v>
      </c>
      <c r="AU118" s="216" t="s">
        <v>80</v>
      </c>
      <c r="AY118" s="215" t="s">
        <v>131</v>
      </c>
      <c r="BK118" s="217">
        <f>SUM(BK119:BK129)</f>
        <v>0</v>
      </c>
    </row>
    <row r="119" s="1" customFormat="1" ht="16.5" customHeight="1">
      <c r="B119" s="45"/>
      <c r="C119" s="220" t="s">
        <v>275</v>
      </c>
      <c r="D119" s="220" t="s">
        <v>134</v>
      </c>
      <c r="E119" s="221" t="s">
        <v>276</v>
      </c>
      <c r="F119" s="222" t="s">
        <v>277</v>
      </c>
      <c r="G119" s="223" t="s">
        <v>169</v>
      </c>
      <c r="H119" s="224">
        <v>26.760000000000002</v>
      </c>
      <c r="I119" s="225"/>
      <c r="J119" s="226">
        <f>ROUND(I119*H119,2)</f>
        <v>0</v>
      </c>
      <c r="K119" s="222" t="s">
        <v>138</v>
      </c>
      <c r="L119" s="71"/>
      <c r="M119" s="227" t="s">
        <v>21</v>
      </c>
      <c r="N119" s="228" t="s">
        <v>43</v>
      </c>
      <c r="O119" s="46"/>
      <c r="P119" s="229">
        <f>O119*H119</f>
        <v>0</v>
      </c>
      <c r="Q119" s="229">
        <v>2.2563399999999998</v>
      </c>
      <c r="R119" s="229">
        <f>Q119*H119</f>
        <v>60.379658399999997</v>
      </c>
      <c r="S119" s="229">
        <v>0</v>
      </c>
      <c r="T119" s="230">
        <f>S119*H119</f>
        <v>0</v>
      </c>
      <c r="AR119" s="23" t="s">
        <v>151</v>
      </c>
      <c r="AT119" s="23" t="s">
        <v>134</v>
      </c>
      <c r="AU119" s="23" t="s">
        <v>82</v>
      </c>
      <c r="AY119" s="23" t="s">
        <v>131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80</v>
      </c>
      <c r="BK119" s="231">
        <f>ROUND(I119*H119,2)</f>
        <v>0</v>
      </c>
      <c r="BL119" s="23" t="s">
        <v>151</v>
      </c>
      <c r="BM119" s="23" t="s">
        <v>278</v>
      </c>
    </row>
    <row r="120" s="11" customFormat="1">
      <c r="B120" s="236"/>
      <c r="C120" s="237"/>
      <c r="D120" s="238" t="s">
        <v>171</v>
      </c>
      <c r="E120" s="239" t="s">
        <v>21</v>
      </c>
      <c r="F120" s="240" t="s">
        <v>279</v>
      </c>
      <c r="G120" s="237"/>
      <c r="H120" s="241">
        <v>21.704000000000001</v>
      </c>
      <c r="I120" s="242"/>
      <c r="J120" s="237"/>
      <c r="K120" s="237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171</v>
      </c>
      <c r="AU120" s="247" t="s">
        <v>82</v>
      </c>
      <c r="AV120" s="11" t="s">
        <v>82</v>
      </c>
      <c r="AW120" s="11" t="s">
        <v>35</v>
      </c>
      <c r="AX120" s="11" t="s">
        <v>72</v>
      </c>
      <c r="AY120" s="247" t="s">
        <v>131</v>
      </c>
    </row>
    <row r="121" s="11" customFormat="1">
      <c r="B121" s="236"/>
      <c r="C121" s="237"/>
      <c r="D121" s="238" t="s">
        <v>171</v>
      </c>
      <c r="E121" s="239" t="s">
        <v>21</v>
      </c>
      <c r="F121" s="240" t="s">
        <v>280</v>
      </c>
      <c r="G121" s="237"/>
      <c r="H121" s="241">
        <v>1.5209999999999999</v>
      </c>
      <c r="I121" s="242"/>
      <c r="J121" s="237"/>
      <c r="K121" s="237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171</v>
      </c>
      <c r="AU121" s="247" t="s">
        <v>82</v>
      </c>
      <c r="AV121" s="11" t="s">
        <v>82</v>
      </c>
      <c r="AW121" s="11" t="s">
        <v>35</v>
      </c>
      <c r="AX121" s="11" t="s">
        <v>72</v>
      </c>
      <c r="AY121" s="247" t="s">
        <v>131</v>
      </c>
    </row>
    <row r="122" s="11" customFormat="1">
      <c r="B122" s="236"/>
      <c r="C122" s="237"/>
      <c r="D122" s="238" t="s">
        <v>171</v>
      </c>
      <c r="E122" s="239" t="s">
        <v>21</v>
      </c>
      <c r="F122" s="240" t="s">
        <v>281</v>
      </c>
      <c r="G122" s="237"/>
      <c r="H122" s="241">
        <v>3.5350000000000001</v>
      </c>
      <c r="I122" s="242"/>
      <c r="J122" s="237"/>
      <c r="K122" s="237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171</v>
      </c>
      <c r="AU122" s="247" t="s">
        <v>82</v>
      </c>
      <c r="AV122" s="11" t="s">
        <v>82</v>
      </c>
      <c r="AW122" s="11" t="s">
        <v>35</v>
      </c>
      <c r="AX122" s="11" t="s">
        <v>72</v>
      </c>
      <c r="AY122" s="247" t="s">
        <v>131</v>
      </c>
    </row>
    <row r="123" s="12" customFormat="1">
      <c r="B123" s="250"/>
      <c r="C123" s="251"/>
      <c r="D123" s="238" t="s">
        <v>171</v>
      </c>
      <c r="E123" s="252" t="s">
        <v>21</v>
      </c>
      <c r="F123" s="253" t="s">
        <v>194</v>
      </c>
      <c r="G123" s="251"/>
      <c r="H123" s="254">
        <v>26.760000000000002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AT123" s="260" t="s">
        <v>171</v>
      </c>
      <c r="AU123" s="260" t="s">
        <v>82</v>
      </c>
      <c r="AV123" s="12" t="s">
        <v>151</v>
      </c>
      <c r="AW123" s="12" t="s">
        <v>35</v>
      </c>
      <c r="AX123" s="12" t="s">
        <v>80</v>
      </c>
      <c r="AY123" s="260" t="s">
        <v>131</v>
      </c>
    </row>
    <row r="124" s="1" customFormat="1" ht="16.5" customHeight="1">
      <c r="B124" s="45"/>
      <c r="C124" s="220" t="s">
        <v>282</v>
      </c>
      <c r="D124" s="220" t="s">
        <v>134</v>
      </c>
      <c r="E124" s="221" t="s">
        <v>283</v>
      </c>
      <c r="F124" s="222" t="s">
        <v>284</v>
      </c>
      <c r="G124" s="223" t="s">
        <v>179</v>
      </c>
      <c r="H124" s="224">
        <v>4.0380000000000003</v>
      </c>
      <c r="I124" s="225"/>
      <c r="J124" s="226">
        <f>ROUND(I124*H124,2)</f>
        <v>0</v>
      </c>
      <c r="K124" s="222" t="s">
        <v>138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0.0026900000000000001</v>
      </c>
      <c r="R124" s="229">
        <f>Q124*H124</f>
        <v>0.010862220000000001</v>
      </c>
      <c r="S124" s="229">
        <v>0</v>
      </c>
      <c r="T124" s="230">
        <f>S124*H124</f>
        <v>0</v>
      </c>
      <c r="AR124" s="23" t="s">
        <v>151</v>
      </c>
      <c r="AT124" s="23" t="s">
        <v>134</v>
      </c>
      <c r="AU124" s="23" t="s">
        <v>82</v>
      </c>
      <c r="AY124" s="23" t="s">
        <v>131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151</v>
      </c>
      <c r="BM124" s="23" t="s">
        <v>285</v>
      </c>
    </row>
    <row r="125" s="11" customFormat="1">
      <c r="B125" s="236"/>
      <c r="C125" s="237"/>
      <c r="D125" s="238" t="s">
        <v>171</v>
      </c>
      <c r="E125" s="239" t="s">
        <v>21</v>
      </c>
      <c r="F125" s="240" t="s">
        <v>286</v>
      </c>
      <c r="G125" s="237"/>
      <c r="H125" s="241">
        <v>3.3340000000000001</v>
      </c>
      <c r="I125" s="242"/>
      <c r="J125" s="237"/>
      <c r="K125" s="237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171</v>
      </c>
      <c r="AU125" s="247" t="s">
        <v>82</v>
      </c>
      <c r="AV125" s="11" t="s">
        <v>82</v>
      </c>
      <c r="AW125" s="11" t="s">
        <v>35</v>
      </c>
      <c r="AX125" s="11" t="s">
        <v>72</v>
      </c>
      <c r="AY125" s="247" t="s">
        <v>131</v>
      </c>
    </row>
    <row r="126" s="11" customFormat="1">
      <c r="B126" s="236"/>
      <c r="C126" s="237"/>
      <c r="D126" s="238" t="s">
        <v>171</v>
      </c>
      <c r="E126" s="239" t="s">
        <v>21</v>
      </c>
      <c r="F126" s="240" t="s">
        <v>287</v>
      </c>
      <c r="G126" s="237"/>
      <c r="H126" s="241">
        <v>0.161</v>
      </c>
      <c r="I126" s="242"/>
      <c r="J126" s="237"/>
      <c r="K126" s="237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171</v>
      </c>
      <c r="AU126" s="247" t="s">
        <v>82</v>
      </c>
      <c r="AV126" s="11" t="s">
        <v>82</v>
      </c>
      <c r="AW126" s="11" t="s">
        <v>35</v>
      </c>
      <c r="AX126" s="11" t="s">
        <v>72</v>
      </c>
      <c r="AY126" s="247" t="s">
        <v>131</v>
      </c>
    </row>
    <row r="127" s="11" customFormat="1">
      <c r="B127" s="236"/>
      <c r="C127" s="237"/>
      <c r="D127" s="238" t="s">
        <v>171</v>
      </c>
      <c r="E127" s="239" t="s">
        <v>21</v>
      </c>
      <c r="F127" s="240" t="s">
        <v>288</v>
      </c>
      <c r="G127" s="237"/>
      <c r="H127" s="241">
        <v>0.54300000000000004</v>
      </c>
      <c r="I127" s="242"/>
      <c r="J127" s="237"/>
      <c r="K127" s="237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171</v>
      </c>
      <c r="AU127" s="247" t="s">
        <v>82</v>
      </c>
      <c r="AV127" s="11" t="s">
        <v>82</v>
      </c>
      <c r="AW127" s="11" t="s">
        <v>35</v>
      </c>
      <c r="AX127" s="11" t="s">
        <v>72</v>
      </c>
      <c r="AY127" s="247" t="s">
        <v>131</v>
      </c>
    </row>
    <row r="128" s="12" customFormat="1">
      <c r="B128" s="250"/>
      <c r="C128" s="251"/>
      <c r="D128" s="238" t="s">
        <v>171</v>
      </c>
      <c r="E128" s="252" t="s">
        <v>21</v>
      </c>
      <c r="F128" s="253" t="s">
        <v>194</v>
      </c>
      <c r="G128" s="251"/>
      <c r="H128" s="254">
        <v>4.0380000000000003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AT128" s="260" t="s">
        <v>171</v>
      </c>
      <c r="AU128" s="260" t="s">
        <v>82</v>
      </c>
      <c r="AV128" s="12" t="s">
        <v>151</v>
      </c>
      <c r="AW128" s="12" t="s">
        <v>35</v>
      </c>
      <c r="AX128" s="12" t="s">
        <v>80</v>
      </c>
      <c r="AY128" s="260" t="s">
        <v>131</v>
      </c>
    </row>
    <row r="129" s="1" customFormat="1" ht="16.5" customHeight="1">
      <c r="B129" s="45"/>
      <c r="C129" s="220" t="s">
        <v>289</v>
      </c>
      <c r="D129" s="220" t="s">
        <v>134</v>
      </c>
      <c r="E129" s="221" t="s">
        <v>290</v>
      </c>
      <c r="F129" s="222" t="s">
        <v>291</v>
      </c>
      <c r="G129" s="223" t="s">
        <v>179</v>
      </c>
      <c r="H129" s="224">
        <v>4.0380000000000003</v>
      </c>
      <c r="I129" s="225"/>
      <c r="J129" s="226">
        <f>ROUND(I129*H129,2)</f>
        <v>0</v>
      </c>
      <c r="K129" s="222" t="s">
        <v>138</v>
      </c>
      <c r="L129" s="71"/>
      <c r="M129" s="227" t="s">
        <v>21</v>
      </c>
      <c r="N129" s="228" t="s">
        <v>43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151</v>
      </c>
      <c r="AT129" s="23" t="s">
        <v>134</v>
      </c>
      <c r="AU129" s="23" t="s">
        <v>82</v>
      </c>
      <c r="AY129" s="23" t="s">
        <v>131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80</v>
      </c>
      <c r="BK129" s="231">
        <f>ROUND(I129*H129,2)</f>
        <v>0</v>
      </c>
      <c r="BL129" s="23" t="s">
        <v>151</v>
      </c>
      <c r="BM129" s="23" t="s">
        <v>292</v>
      </c>
    </row>
    <row r="130" s="10" customFormat="1" ht="29.88" customHeight="1">
      <c r="B130" s="204"/>
      <c r="C130" s="205"/>
      <c r="D130" s="206" t="s">
        <v>71</v>
      </c>
      <c r="E130" s="218" t="s">
        <v>146</v>
      </c>
      <c r="F130" s="218" t="s">
        <v>293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SUM(P131:P153)</f>
        <v>0</v>
      </c>
      <c r="Q130" s="212"/>
      <c r="R130" s="213">
        <f>SUM(R131:R153)</f>
        <v>81.190572240000023</v>
      </c>
      <c r="S130" s="212"/>
      <c r="T130" s="214">
        <f>SUM(T131:T153)</f>
        <v>0</v>
      </c>
      <c r="AR130" s="215" t="s">
        <v>80</v>
      </c>
      <c r="AT130" s="216" t="s">
        <v>71</v>
      </c>
      <c r="AU130" s="216" t="s">
        <v>80</v>
      </c>
      <c r="AY130" s="215" t="s">
        <v>131</v>
      </c>
      <c r="BK130" s="217">
        <f>SUM(BK131:BK153)</f>
        <v>0</v>
      </c>
    </row>
    <row r="131" s="1" customFormat="1" ht="16.5" customHeight="1">
      <c r="B131" s="45"/>
      <c r="C131" s="220" t="s">
        <v>294</v>
      </c>
      <c r="D131" s="220" t="s">
        <v>134</v>
      </c>
      <c r="E131" s="221" t="s">
        <v>295</v>
      </c>
      <c r="F131" s="222" t="s">
        <v>296</v>
      </c>
      <c r="G131" s="223" t="s">
        <v>179</v>
      </c>
      <c r="H131" s="224">
        <v>249.304</v>
      </c>
      <c r="I131" s="225"/>
      <c r="J131" s="226">
        <f>ROUND(I131*H131,2)</f>
        <v>0</v>
      </c>
      <c r="K131" s="222" t="s">
        <v>138</v>
      </c>
      <c r="L131" s="71"/>
      <c r="M131" s="227" t="s">
        <v>21</v>
      </c>
      <c r="N131" s="228" t="s">
        <v>43</v>
      </c>
      <c r="O131" s="46"/>
      <c r="P131" s="229">
        <f>O131*H131</f>
        <v>0</v>
      </c>
      <c r="Q131" s="229">
        <v>0.30381000000000002</v>
      </c>
      <c r="R131" s="229">
        <f>Q131*H131</f>
        <v>75.741048240000012</v>
      </c>
      <c r="S131" s="229">
        <v>0</v>
      </c>
      <c r="T131" s="230">
        <f>S131*H131</f>
        <v>0</v>
      </c>
      <c r="AR131" s="23" t="s">
        <v>151</v>
      </c>
      <c r="AT131" s="23" t="s">
        <v>134</v>
      </c>
      <c r="AU131" s="23" t="s">
        <v>82</v>
      </c>
      <c r="AY131" s="23" t="s">
        <v>131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80</v>
      </c>
      <c r="BK131" s="231">
        <f>ROUND(I131*H131,2)</f>
        <v>0</v>
      </c>
      <c r="BL131" s="23" t="s">
        <v>151</v>
      </c>
      <c r="BM131" s="23" t="s">
        <v>297</v>
      </c>
    </row>
    <row r="132" s="11" customFormat="1">
      <c r="B132" s="236"/>
      <c r="C132" s="237"/>
      <c r="D132" s="238" t="s">
        <v>171</v>
      </c>
      <c r="E132" s="239" t="s">
        <v>21</v>
      </c>
      <c r="F132" s="240" t="s">
        <v>298</v>
      </c>
      <c r="G132" s="237"/>
      <c r="H132" s="241">
        <v>200.03399999999999</v>
      </c>
      <c r="I132" s="242"/>
      <c r="J132" s="237"/>
      <c r="K132" s="237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171</v>
      </c>
      <c r="AU132" s="247" t="s">
        <v>82</v>
      </c>
      <c r="AV132" s="11" t="s">
        <v>82</v>
      </c>
      <c r="AW132" s="11" t="s">
        <v>35</v>
      </c>
      <c r="AX132" s="11" t="s">
        <v>72</v>
      </c>
      <c r="AY132" s="247" t="s">
        <v>131</v>
      </c>
    </row>
    <row r="133" s="11" customFormat="1">
      <c r="B133" s="236"/>
      <c r="C133" s="237"/>
      <c r="D133" s="238" t="s">
        <v>171</v>
      </c>
      <c r="E133" s="239" t="s">
        <v>21</v>
      </c>
      <c r="F133" s="240" t="s">
        <v>299</v>
      </c>
      <c r="G133" s="237"/>
      <c r="H133" s="241">
        <v>16.146999999999998</v>
      </c>
      <c r="I133" s="242"/>
      <c r="J133" s="237"/>
      <c r="K133" s="237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171</v>
      </c>
      <c r="AU133" s="247" t="s">
        <v>82</v>
      </c>
      <c r="AV133" s="11" t="s">
        <v>82</v>
      </c>
      <c r="AW133" s="11" t="s">
        <v>35</v>
      </c>
      <c r="AX133" s="11" t="s">
        <v>72</v>
      </c>
      <c r="AY133" s="247" t="s">
        <v>131</v>
      </c>
    </row>
    <row r="134" s="11" customFormat="1">
      <c r="B134" s="236"/>
      <c r="C134" s="237"/>
      <c r="D134" s="238" t="s">
        <v>171</v>
      </c>
      <c r="E134" s="239" t="s">
        <v>21</v>
      </c>
      <c r="F134" s="240" t="s">
        <v>300</v>
      </c>
      <c r="G134" s="237"/>
      <c r="H134" s="241">
        <v>33.122999999999998</v>
      </c>
      <c r="I134" s="242"/>
      <c r="J134" s="237"/>
      <c r="K134" s="237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171</v>
      </c>
      <c r="AU134" s="247" t="s">
        <v>82</v>
      </c>
      <c r="AV134" s="11" t="s">
        <v>82</v>
      </c>
      <c r="AW134" s="11" t="s">
        <v>35</v>
      </c>
      <c r="AX134" s="11" t="s">
        <v>72</v>
      </c>
      <c r="AY134" s="247" t="s">
        <v>131</v>
      </c>
    </row>
    <row r="135" s="12" customFormat="1">
      <c r="B135" s="250"/>
      <c r="C135" s="251"/>
      <c r="D135" s="238" t="s">
        <v>171</v>
      </c>
      <c r="E135" s="252" t="s">
        <v>21</v>
      </c>
      <c r="F135" s="253" t="s">
        <v>194</v>
      </c>
      <c r="G135" s="251"/>
      <c r="H135" s="254">
        <v>249.304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AT135" s="260" t="s">
        <v>171</v>
      </c>
      <c r="AU135" s="260" t="s">
        <v>82</v>
      </c>
      <c r="AV135" s="12" t="s">
        <v>151</v>
      </c>
      <c r="AW135" s="12" t="s">
        <v>35</v>
      </c>
      <c r="AX135" s="12" t="s">
        <v>80</v>
      </c>
      <c r="AY135" s="260" t="s">
        <v>131</v>
      </c>
    </row>
    <row r="136" s="1" customFormat="1" ht="16.5" customHeight="1">
      <c r="B136" s="45"/>
      <c r="C136" s="220" t="s">
        <v>10</v>
      </c>
      <c r="D136" s="220" t="s">
        <v>134</v>
      </c>
      <c r="E136" s="221" t="s">
        <v>301</v>
      </c>
      <c r="F136" s="222" t="s">
        <v>302</v>
      </c>
      <c r="G136" s="223" t="s">
        <v>303</v>
      </c>
      <c r="H136" s="224">
        <v>1</v>
      </c>
      <c r="I136" s="225"/>
      <c r="J136" s="226">
        <f>ROUND(I136*H136,2)</f>
        <v>0</v>
      </c>
      <c r="K136" s="222" t="s">
        <v>21</v>
      </c>
      <c r="L136" s="71"/>
      <c r="M136" s="227" t="s">
        <v>21</v>
      </c>
      <c r="N136" s="228" t="s">
        <v>43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151</v>
      </c>
      <c r="AT136" s="23" t="s">
        <v>134</v>
      </c>
      <c r="AU136" s="23" t="s">
        <v>82</v>
      </c>
      <c r="AY136" s="23" t="s">
        <v>131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80</v>
      </c>
      <c r="BK136" s="231">
        <f>ROUND(I136*H136,2)</f>
        <v>0</v>
      </c>
      <c r="BL136" s="23" t="s">
        <v>151</v>
      </c>
      <c r="BM136" s="23" t="s">
        <v>304</v>
      </c>
    </row>
    <row r="137" s="1" customFormat="1" ht="16.5" customHeight="1">
      <c r="B137" s="45"/>
      <c r="C137" s="220" t="s">
        <v>305</v>
      </c>
      <c r="D137" s="220" t="s">
        <v>134</v>
      </c>
      <c r="E137" s="221" t="s">
        <v>306</v>
      </c>
      <c r="F137" s="222" t="s">
        <v>307</v>
      </c>
      <c r="G137" s="223" t="s">
        <v>308</v>
      </c>
      <c r="H137" s="224">
        <v>30</v>
      </c>
      <c r="I137" s="225"/>
      <c r="J137" s="226">
        <f>ROUND(I137*H137,2)</f>
        <v>0</v>
      </c>
      <c r="K137" s="222" t="s">
        <v>138</v>
      </c>
      <c r="L137" s="71"/>
      <c r="M137" s="227" t="s">
        <v>21</v>
      </c>
      <c r="N137" s="228" t="s">
        <v>43</v>
      </c>
      <c r="O137" s="46"/>
      <c r="P137" s="229">
        <f>O137*H137</f>
        <v>0</v>
      </c>
      <c r="Q137" s="229">
        <v>0.17488999999999999</v>
      </c>
      <c r="R137" s="229">
        <f>Q137*H137</f>
        <v>5.2466999999999997</v>
      </c>
      <c r="S137" s="229">
        <v>0</v>
      </c>
      <c r="T137" s="230">
        <f>S137*H137</f>
        <v>0</v>
      </c>
      <c r="AR137" s="23" t="s">
        <v>151</v>
      </c>
      <c r="AT137" s="23" t="s">
        <v>134</v>
      </c>
      <c r="AU137" s="23" t="s">
        <v>82</v>
      </c>
      <c r="AY137" s="23" t="s">
        <v>131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80</v>
      </c>
      <c r="BK137" s="231">
        <f>ROUND(I137*H137,2)</f>
        <v>0</v>
      </c>
      <c r="BL137" s="23" t="s">
        <v>151</v>
      </c>
      <c r="BM137" s="23" t="s">
        <v>309</v>
      </c>
    </row>
    <row r="138" s="1" customFormat="1" ht="16.5" customHeight="1">
      <c r="B138" s="45"/>
      <c r="C138" s="261" t="s">
        <v>310</v>
      </c>
      <c r="D138" s="261" t="s">
        <v>254</v>
      </c>
      <c r="E138" s="262" t="s">
        <v>311</v>
      </c>
      <c r="F138" s="263" t="s">
        <v>312</v>
      </c>
      <c r="G138" s="264" t="s">
        <v>308</v>
      </c>
      <c r="H138" s="265">
        <v>30</v>
      </c>
      <c r="I138" s="266"/>
      <c r="J138" s="267">
        <f>ROUND(I138*H138,2)</f>
        <v>0</v>
      </c>
      <c r="K138" s="263" t="s">
        <v>138</v>
      </c>
      <c r="L138" s="268"/>
      <c r="M138" s="269" t="s">
        <v>21</v>
      </c>
      <c r="N138" s="270" t="s">
        <v>43</v>
      </c>
      <c r="O138" s="46"/>
      <c r="P138" s="229">
        <f>O138*H138</f>
        <v>0</v>
      </c>
      <c r="Q138" s="229">
        <v>0.0033999999999999998</v>
      </c>
      <c r="R138" s="229">
        <f>Q138*H138</f>
        <v>0.10199999999999999</v>
      </c>
      <c r="S138" s="229">
        <v>0</v>
      </c>
      <c r="T138" s="230">
        <f>S138*H138</f>
        <v>0</v>
      </c>
      <c r="AR138" s="23" t="s">
        <v>206</v>
      </c>
      <c r="AT138" s="23" t="s">
        <v>254</v>
      </c>
      <c r="AU138" s="23" t="s">
        <v>82</v>
      </c>
      <c r="AY138" s="23" t="s">
        <v>131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80</v>
      </c>
      <c r="BK138" s="231">
        <f>ROUND(I138*H138,2)</f>
        <v>0</v>
      </c>
      <c r="BL138" s="23" t="s">
        <v>151</v>
      </c>
      <c r="BM138" s="23" t="s">
        <v>313</v>
      </c>
    </row>
    <row r="139" s="1" customFormat="1" ht="16.5" customHeight="1">
      <c r="B139" s="45"/>
      <c r="C139" s="261" t="s">
        <v>314</v>
      </c>
      <c r="D139" s="261" t="s">
        <v>254</v>
      </c>
      <c r="E139" s="262" t="s">
        <v>315</v>
      </c>
      <c r="F139" s="263" t="s">
        <v>316</v>
      </c>
      <c r="G139" s="264" t="s">
        <v>308</v>
      </c>
      <c r="H139" s="265">
        <v>4</v>
      </c>
      <c r="I139" s="266"/>
      <c r="J139" s="267">
        <f>ROUND(I139*H139,2)</f>
        <v>0</v>
      </c>
      <c r="K139" s="263" t="s">
        <v>138</v>
      </c>
      <c r="L139" s="268"/>
      <c r="M139" s="269" t="s">
        <v>21</v>
      </c>
      <c r="N139" s="270" t="s">
        <v>43</v>
      </c>
      <c r="O139" s="46"/>
      <c r="P139" s="229">
        <f>O139*H139</f>
        <v>0</v>
      </c>
      <c r="Q139" s="229">
        <v>0.0027000000000000001</v>
      </c>
      <c r="R139" s="229">
        <f>Q139*H139</f>
        <v>0.010800000000000001</v>
      </c>
      <c r="S139" s="229">
        <v>0</v>
      </c>
      <c r="T139" s="230">
        <f>S139*H139</f>
        <v>0</v>
      </c>
      <c r="AR139" s="23" t="s">
        <v>206</v>
      </c>
      <c r="AT139" s="23" t="s">
        <v>254</v>
      </c>
      <c r="AU139" s="23" t="s">
        <v>82</v>
      </c>
      <c r="AY139" s="23" t="s">
        <v>131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80</v>
      </c>
      <c r="BK139" s="231">
        <f>ROUND(I139*H139,2)</f>
        <v>0</v>
      </c>
      <c r="BL139" s="23" t="s">
        <v>151</v>
      </c>
      <c r="BM139" s="23" t="s">
        <v>317</v>
      </c>
    </row>
    <row r="140" s="1" customFormat="1" ht="25.5" customHeight="1">
      <c r="B140" s="45"/>
      <c r="C140" s="220" t="s">
        <v>318</v>
      </c>
      <c r="D140" s="220" t="s">
        <v>134</v>
      </c>
      <c r="E140" s="221" t="s">
        <v>319</v>
      </c>
      <c r="F140" s="222" t="s">
        <v>320</v>
      </c>
      <c r="G140" s="223" t="s">
        <v>308</v>
      </c>
      <c r="H140" s="224">
        <v>1</v>
      </c>
      <c r="I140" s="225"/>
      <c r="J140" s="226">
        <f>ROUND(I140*H140,2)</f>
        <v>0</v>
      </c>
      <c r="K140" s="222" t="s">
        <v>138</v>
      </c>
      <c r="L140" s="71"/>
      <c r="M140" s="227" t="s">
        <v>21</v>
      </c>
      <c r="N140" s="228" t="s">
        <v>43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151</v>
      </c>
      <c r="AT140" s="23" t="s">
        <v>134</v>
      </c>
      <c r="AU140" s="23" t="s">
        <v>82</v>
      </c>
      <c r="AY140" s="23" t="s">
        <v>131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80</v>
      </c>
      <c r="BK140" s="231">
        <f>ROUND(I140*H140,2)</f>
        <v>0</v>
      </c>
      <c r="BL140" s="23" t="s">
        <v>151</v>
      </c>
      <c r="BM140" s="23" t="s">
        <v>321</v>
      </c>
    </row>
    <row r="141" s="11" customFormat="1">
      <c r="B141" s="236"/>
      <c r="C141" s="237"/>
      <c r="D141" s="238" t="s">
        <v>171</v>
      </c>
      <c r="E141" s="239" t="s">
        <v>21</v>
      </c>
      <c r="F141" s="240" t="s">
        <v>322</v>
      </c>
      <c r="G141" s="237"/>
      <c r="H141" s="241">
        <v>1</v>
      </c>
      <c r="I141" s="242"/>
      <c r="J141" s="237"/>
      <c r="K141" s="237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171</v>
      </c>
      <c r="AU141" s="247" t="s">
        <v>82</v>
      </c>
      <c r="AV141" s="11" t="s">
        <v>82</v>
      </c>
      <c r="AW141" s="11" t="s">
        <v>35</v>
      </c>
      <c r="AX141" s="11" t="s">
        <v>80</v>
      </c>
      <c r="AY141" s="247" t="s">
        <v>131</v>
      </c>
    </row>
    <row r="142" s="1" customFormat="1" ht="16.5" customHeight="1">
      <c r="B142" s="45"/>
      <c r="C142" s="261" t="s">
        <v>323</v>
      </c>
      <c r="D142" s="261" t="s">
        <v>254</v>
      </c>
      <c r="E142" s="262" t="s">
        <v>324</v>
      </c>
      <c r="F142" s="263" t="s">
        <v>325</v>
      </c>
      <c r="G142" s="264" t="s">
        <v>308</v>
      </c>
      <c r="H142" s="265">
        <v>1</v>
      </c>
      <c r="I142" s="266"/>
      <c r="J142" s="267">
        <f>ROUND(I142*H142,2)</f>
        <v>0</v>
      </c>
      <c r="K142" s="263" t="s">
        <v>21</v>
      </c>
      <c r="L142" s="268"/>
      <c r="M142" s="269" t="s">
        <v>21</v>
      </c>
      <c r="N142" s="270" t="s">
        <v>43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206</v>
      </c>
      <c r="AT142" s="23" t="s">
        <v>254</v>
      </c>
      <c r="AU142" s="23" t="s">
        <v>82</v>
      </c>
      <c r="AY142" s="23" t="s">
        <v>131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80</v>
      </c>
      <c r="BK142" s="231">
        <f>ROUND(I142*H142,2)</f>
        <v>0</v>
      </c>
      <c r="BL142" s="23" t="s">
        <v>151</v>
      </c>
      <c r="BM142" s="23" t="s">
        <v>326</v>
      </c>
    </row>
    <row r="143" s="1" customFormat="1" ht="25.5" customHeight="1">
      <c r="B143" s="45"/>
      <c r="C143" s="220" t="s">
        <v>9</v>
      </c>
      <c r="D143" s="220" t="s">
        <v>134</v>
      </c>
      <c r="E143" s="221" t="s">
        <v>327</v>
      </c>
      <c r="F143" s="222" t="s">
        <v>328</v>
      </c>
      <c r="G143" s="223" t="s">
        <v>308</v>
      </c>
      <c r="H143" s="224">
        <v>3</v>
      </c>
      <c r="I143" s="225"/>
      <c r="J143" s="226">
        <f>ROUND(I143*H143,2)</f>
        <v>0</v>
      </c>
      <c r="K143" s="222" t="s">
        <v>138</v>
      </c>
      <c r="L143" s="71"/>
      <c r="M143" s="227" t="s">
        <v>21</v>
      </c>
      <c r="N143" s="228" t="s">
        <v>43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151</v>
      </c>
      <c r="AT143" s="23" t="s">
        <v>134</v>
      </c>
      <c r="AU143" s="23" t="s">
        <v>82</v>
      </c>
      <c r="AY143" s="23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80</v>
      </c>
      <c r="BK143" s="231">
        <f>ROUND(I143*H143,2)</f>
        <v>0</v>
      </c>
      <c r="BL143" s="23" t="s">
        <v>151</v>
      </c>
      <c r="BM143" s="23" t="s">
        <v>329</v>
      </c>
    </row>
    <row r="144" s="11" customFormat="1">
      <c r="B144" s="236"/>
      <c r="C144" s="237"/>
      <c r="D144" s="238" t="s">
        <v>171</v>
      </c>
      <c r="E144" s="239" t="s">
        <v>21</v>
      </c>
      <c r="F144" s="240" t="s">
        <v>330</v>
      </c>
      <c r="G144" s="237"/>
      <c r="H144" s="241">
        <v>1</v>
      </c>
      <c r="I144" s="242"/>
      <c r="J144" s="237"/>
      <c r="K144" s="237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171</v>
      </c>
      <c r="AU144" s="247" t="s">
        <v>82</v>
      </c>
      <c r="AV144" s="11" t="s">
        <v>82</v>
      </c>
      <c r="AW144" s="11" t="s">
        <v>35</v>
      </c>
      <c r="AX144" s="11" t="s">
        <v>72</v>
      </c>
      <c r="AY144" s="247" t="s">
        <v>131</v>
      </c>
    </row>
    <row r="145" s="11" customFormat="1">
      <c r="B145" s="236"/>
      <c r="C145" s="237"/>
      <c r="D145" s="238" t="s">
        <v>171</v>
      </c>
      <c r="E145" s="239" t="s">
        <v>21</v>
      </c>
      <c r="F145" s="240" t="s">
        <v>331</v>
      </c>
      <c r="G145" s="237"/>
      <c r="H145" s="241">
        <v>2</v>
      </c>
      <c r="I145" s="242"/>
      <c r="J145" s="237"/>
      <c r="K145" s="237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171</v>
      </c>
      <c r="AU145" s="247" t="s">
        <v>82</v>
      </c>
      <c r="AV145" s="11" t="s">
        <v>82</v>
      </c>
      <c r="AW145" s="11" t="s">
        <v>35</v>
      </c>
      <c r="AX145" s="11" t="s">
        <v>72</v>
      </c>
      <c r="AY145" s="247" t="s">
        <v>131</v>
      </c>
    </row>
    <row r="146" s="12" customFormat="1">
      <c r="B146" s="250"/>
      <c r="C146" s="251"/>
      <c r="D146" s="238" t="s">
        <v>171</v>
      </c>
      <c r="E146" s="252" t="s">
        <v>21</v>
      </c>
      <c r="F146" s="253" t="s">
        <v>194</v>
      </c>
      <c r="G146" s="251"/>
      <c r="H146" s="254">
        <v>3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AT146" s="260" t="s">
        <v>171</v>
      </c>
      <c r="AU146" s="260" t="s">
        <v>82</v>
      </c>
      <c r="AV146" s="12" t="s">
        <v>151</v>
      </c>
      <c r="AW146" s="12" t="s">
        <v>35</v>
      </c>
      <c r="AX146" s="12" t="s">
        <v>80</v>
      </c>
      <c r="AY146" s="260" t="s">
        <v>131</v>
      </c>
    </row>
    <row r="147" s="1" customFormat="1" ht="16.5" customHeight="1">
      <c r="B147" s="45"/>
      <c r="C147" s="261" t="s">
        <v>332</v>
      </c>
      <c r="D147" s="261" t="s">
        <v>254</v>
      </c>
      <c r="E147" s="262" t="s">
        <v>333</v>
      </c>
      <c r="F147" s="263" t="s">
        <v>334</v>
      </c>
      <c r="G147" s="264" t="s">
        <v>308</v>
      </c>
      <c r="H147" s="265">
        <v>2</v>
      </c>
      <c r="I147" s="266"/>
      <c r="J147" s="267">
        <f>ROUND(I147*H147,2)</f>
        <v>0</v>
      </c>
      <c r="K147" s="263" t="s">
        <v>21</v>
      </c>
      <c r="L147" s="268"/>
      <c r="M147" s="269" t="s">
        <v>21</v>
      </c>
      <c r="N147" s="270" t="s">
        <v>43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206</v>
      </c>
      <c r="AT147" s="23" t="s">
        <v>254</v>
      </c>
      <c r="AU147" s="23" t="s">
        <v>82</v>
      </c>
      <c r="AY147" s="23" t="s">
        <v>131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80</v>
      </c>
      <c r="BK147" s="231">
        <f>ROUND(I147*H147,2)</f>
        <v>0</v>
      </c>
      <c r="BL147" s="23" t="s">
        <v>151</v>
      </c>
      <c r="BM147" s="23" t="s">
        <v>335</v>
      </c>
    </row>
    <row r="148" s="1" customFormat="1" ht="25.5" customHeight="1">
      <c r="B148" s="45"/>
      <c r="C148" s="261" t="s">
        <v>336</v>
      </c>
      <c r="D148" s="261" t="s">
        <v>254</v>
      </c>
      <c r="E148" s="262" t="s">
        <v>337</v>
      </c>
      <c r="F148" s="263" t="s">
        <v>338</v>
      </c>
      <c r="G148" s="264" t="s">
        <v>308</v>
      </c>
      <c r="H148" s="265">
        <v>1</v>
      </c>
      <c r="I148" s="266"/>
      <c r="J148" s="267">
        <f>ROUND(I148*H148,2)</f>
        <v>0</v>
      </c>
      <c r="K148" s="263" t="s">
        <v>21</v>
      </c>
      <c r="L148" s="268"/>
      <c r="M148" s="269" t="s">
        <v>21</v>
      </c>
      <c r="N148" s="270" t="s">
        <v>43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206</v>
      </c>
      <c r="AT148" s="23" t="s">
        <v>254</v>
      </c>
      <c r="AU148" s="23" t="s">
        <v>82</v>
      </c>
      <c r="AY148" s="23" t="s">
        <v>131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80</v>
      </c>
      <c r="BK148" s="231">
        <f>ROUND(I148*H148,2)</f>
        <v>0</v>
      </c>
      <c r="BL148" s="23" t="s">
        <v>151</v>
      </c>
      <c r="BM148" s="23" t="s">
        <v>339</v>
      </c>
    </row>
    <row r="149" s="1" customFormat="1" ht="25.5" customHeight="1">
      <c r="B149" s="45"/>
      <c r="C149" s="220" t="s">
        <v>340</v>
      </c>
      <c r="D149" s="220" t="s">
        <v>134</v>
      </c>
      <c r="E149" s="221" t="s">
        <v>341</v>
      </c>
      <c r="F149" s="222" t="s">
        <v>342</v>
      </c>
      <c r="G149" s="223" t="s">
        <v>343</v>
      </c>
      <c r="H149" s="224">
        <v>36.299999999999997</v>
      </c>
      <c r="I149" s="225"/>
      <c r="J149" s="226">
        <f>ROUND(I149*H149,2)</f>
        <v>0</v>
      </c>
      <c r="K149" s="222" t="s">
        <v>138</v>
      </c>
      <c r="L149" s="71"/>
      <c r="M149" s="227" t="s">
        <v>21</v>
      </c>
      <c r="N149" s="228" t="s">
        <v>43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151</v>
      </c>
      <c r="AT149" s="23" t="s">
        <v>134</v>
      </c>
      <c r="AU149" s="23" t="s">
        <v>82</v>
      </c>
      <c r="AY149" s="23" t="s">
        <v>131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80</v>
      </c>
      <c r="BK149" s="231">
        <f>ROUND(I149*H149,2)</f>
        <v>0</v>
      </c>
      <c r="BL149" s="23" t="s">
        <v>151</v>
      </c>
      <c r="BM149" s="23" t="s">
        <v>344</v>
      </c>
    </row>
    <row r="150" s="11" customFormat="1">
      <c r="B150" s="236"/>
      <c r="C150" s="237"/>
      <c r="D150" s="238" t="s">
        <v>171</v>
      </c>
      <c r="E150" s="239" t="s">
        <v>21</v>
      </c>
      <c r="F150" s="240" t="s">
        <v>345</v>
      </c>
      <c r="G150" s="237"/>
      <c r="H150" s="241">
        <v>36.299999999999997</v>
      </c>
      <c r="I150" s="242"/>
      <c r="J150" s="237"/>
      <c r="K150" s="237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171</v>
      </c>
      <c r="AU150" s="247" t="s">
        <v>82</v>
      </c>
      <c r="AV150" s="11" t="s">
        <v>82</v>
      </c>
      <c r="AW150" s="11" t="s">
        <v>35</v>
      </c>
      <c r="AX150" s="11" t="s">
        <v>80</v>
      </c>
      <c r="AY150" s="247" t="s">
        <v>131</v>
      </c>
    </row>
    <row r="151" s="1" customFormat="1" ht="25.5" customHeight="1">
      <c r="B151" s="45"/>
      <c r="C151" s="261" t="s">
        <v>346</v>
      </c>
      <c r="D151" s="261" t="s">
        <v>254</v>
      </c>
      <c r="E151" s="262" t="s">
        <v>347</v>
      </c>
      <c r="F151" s="263" t="s">
        <v>348</v>
      </c>
      <c r="G151" s="264" t="s">
        <v>343</v>
      </c>
      <c r="H151" s="265">
        <v>36.299999999999997</v>
      </c>
      <c r="I151" s="266"/>
      <c r="J151" s="267">
        <f>ROUND(I151*H151,2)</f>
        <v>0</v>
      </c>
      <c r="K151" s="263" t="s">
        <v>138</v>
      </c>
      <c r="L151" s="268"/>
      <c r="M151" s="269" t="s">
        <v>21</v>
      </c>
      <c r="N151" s="270" t="s">
        <v>43</v>
      </c>
      <c r="O151" s="46"/>
      <c r="P151" s="229">
        <f>O151*H151</f>
        <v>0</v>
      </c>
      <c r="Q151" s="229">
        <v>0.00248</v>
      </c>
      <c r="R151" s="229">
        <f>Q151*H151</f>
        <v>0.090023999999999993</v>
      </c>
      <c r="S151" s="229">
        <v>0</v>
      </c>
      <c r="T151" s="230">
        <f>S151*H151</f>
        <v>0</v>
      </c>
      <c r="AR151" s="23" t="s">
        <v>206</v>
      </c>
      <c r="AT151" s="23" t="s">
        <v>254</v>
      </c>
      <c r="AU151" s="23" t="s">
        <v>82</v>
      </c>
      <c r="AY151" s="23" t="s">
        <v>131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80</v>
      </c>
      <c r="BK151" s="231">
        <f>ROUND(I151*H151,2)</f>
        <v>0</v>
      </c>
      <c r="BL151" s="23" t="s">
        <v>151</v>
      </c>
      <c r="BM151" s="23" t="s">
        <v>349</v>
      </c>
    </row>
    <row r="152" s="1" customFormat="1" ht="25.5" customHeight="1">
      <c r="B152" s="45"/>
      <c r="C152" s="220" t="s">
        <v>350</v>
      </c>
      <c r="D152" s="220" t="s">
        <v>134</v>
      </c>
      <c r="E152" s="221" t="s">
        <v>351</v>
      </c>
      <c r="F152" s="222" t="s">
        <v>352</v>
      </c>
      <c r="G152" s="223" t="s">
        <v>303</v>
      </c>
      <c r="H152" s="224">
        <v>3</v>
      </c>
      <c r="I152" s="225"/>
      <c r="J152" s="226">
        <f>ROUND(I152*H152,2)</f>
        <v>0</v>
      </c>
      <c r="K152" s="222" t="s">
        <v>21</v>
      </c>
      <c r="L152" s="71"/>
      <c r="M152" s="227" t="s">
        <v>21</v>
      </c>
      <c r="N152" s="228" t="s">
        <v>43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" t="s">
        <v>151</v>
      </c>
      <c r="AT152" s="23" t="s">
        <v>134</v>
      </c>
      <c r="AU152" s="23" t="s">
        <v>82</v>
      </c>
      <c r="AY152" s="23" t="s">
        <v>131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80</v>
      </c>
      <c r="BK152" s="231">
        <f>ROUND(I152*H152,2)</f>
        <v>0</v>
      </c>
      <c r="BL152" s="23" t="s">
        <v>151</v>
      </c>
      <c r="BM152" s="23" t="s">
        <v>353</v>
      </c>
    </row>
    <row r="153" s="1" customFormat="1">
      <c r="B153" s="45"/>
      <c r="C153" s="73"/>
      <c r="D153" s="238" t="s">
        <v>181</v>
      </c>
      <c r="E153" s="73"/>
      <c r="F153" s="248" t="s">
        <v>354</v>
      </c>
      <c r="G153" s="73"/>
      <c r="H153" s="73"/>
      <c r="I153" s="190"/>
      <c r="J153" s="73"/>
      <c r="K153" s="73"/>
      <c r="L153" s="71"/>
      <c r="M153" s="249"/>
      <c r="N153" s="46"/>
      <c r="O153" s="46"/>
      <c r="P153" s="46"/>
      <c r="Q153" s="46"/>
      <c r="R153" s="46"/>
      <c r="S153" s="46"/>
      <c r="T153" s="94"/>
      <c r="AT153" s="23" t="s">
        <v>181</v>
      </c>
      <c r="AU153" s="23" t="s">
        <v>82</v>
      </c>
    </row>
    <row r="154" s="10" customFormat="1" ht="29.88" customHeight="1">
      <c r="B154" s="204"/>
      <c r="C154" s="205"/>
      <c r="D154" s="206" t="s">
        <v>71</v>
      </c>
      <c r="E154" s="218" t="s">
        <v>151</v>
      </c>
      <c r="F154" s="218" t="s">
        <v>355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SUM(P155:P172)</f>
        <v>0</v>
      </c>
      <c r="Q154" s="212"/>
      <c r="R154" s="213">
        <f>SUM(R155:R172)</f>
        <v>5.8274301700000004</v>
      </c>
      <c r="S154" s="212"/>
      <c r="T154" s="214">
        <f>SUM(T155:T172)</f>
        <v>0</v>
      </c>
      <c r="AR154" s="215" t="s">
        <v>80</v>
      </c>
      <c r="AT154" s="216" t="s">
        <v>71</v>
      </c>
      <c r="AU154" s="216" t="s">
        <v>80</v>
      </c>
      <c r="AY154" s="215" t="s">
        <v>131</v>
      </c>
      <c r="BK154" s="217">
        <f>SUM(BK155:BK172)</f>
        <v>0</v>
      </c>
    </row>
    <row r="155" s="1" customFormat="1" ht="16.5" customHeight="1">
      <c r="B155" s="45"/>
      <c r="C155" s="220" t="s">
        <v>356</v>
      </c>
      <c r="D155" s="220" t="s">
        <v>134</v>
      </c>
      <c r="E155" s="221" t="s">
        <v>357</v>
      </c>
      <c r="F155" s="222" t="s">
        <v>358</v>
      </c>
      <c r="G155" s="223" t="s">
        <v>169</v>
      </c>
      <c r="H155" s="224">
        <v>2.4870000000000001</v>
      </c>
      <c r="I155" s="225"/>
      <c r="J155" s="226">
        <f>ROUND(I155*H155,2)</f>
        <v>0</v>
      </c>
      <c r="K155" s="222" t="s">
        <v>138</v>
      </c>
      <c r="L155" s="71"/>
      <c r="M155" s="227" t="s">
        <v>21</v>
      </c>
      <c r="N155" s="228" t="s">
        <v>43</v>
      </c>
      <c r="O155" s="46"/>
      <c r="P155" s="229">
        <f>O155*H155</f>
        <v>0</v>
      </c>
      <c r="Q155" s="229">
        <v>2.2564500000000001</v>
      </c>
      <c r="R155" s="229">
        <f>Q155*H155</f>
        <v>5.6117911500000002</v>
      </c>
      <c r="S155" s="229">
        <v>0</v>
      </c>
      <c r="T155" s="230">
        <f>S155*H155</f>
        <v>0</v>
      </c>
      <c r="AR155" s="23" t="s">
        <v>151</v>
      </c>
      <c r="AT155" s="23" t="s">
        <v>134</v>
      </c>
      <c r="AU155" s="23" t="s">
        <v>82</v>
      </c>
      <c r="AY155" s="23" t="s">
        <v>131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80</v>
      </c>
      <c r="BK155" s="231">
        <f>ROUND(I155*H155,2)</f>
        <v>0</v>
      </c>
      <c r="BL155" s="23" t="s">
        <v>151</v>
      </c>
      <c r="BM155" s="23" t="s">
        <v>359</v>
      </c>
    </row>
    <row r="156" s="11" customFormat="1">
      <c r="B156" s="236"/>
      <c r="C156" s="237"/>
      <c r="D156" s="238" t="s">
        <v>171</v>
      </c>
      <c r="E156" s="239" t="s">
        <v>21</v>
      </c>
      <c r="F156" s="240" t="s">
        <v>360</v>
      </c>
      <c r="G156" s="237"/>
      <c r="H156" s="241">
        <v>2</v>
      </c>
      <c r="I156" s="242"/>
      <c r="J156" s="237"/>
      <c r="K156" s="237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171</v>
      </c>
      <c r="AU156" s="247" t="s">
        <v>82</v>
      </c>
      <c r="AV156" s="11" t="s">
        <v>82</v>
      </c>
      <c r="AW156" s="11" t="s">
        <v>35</v>
      </c>
      <c r="AX156" s="11" t="s">
        <v>72</v>
      </c>
      <c r="AY156" s="247" t="s">
        <v>131</v>
      </c>
    </row>
    <row r="157" s="11" customFormat="1">
      <c r="B157" s="236"/>
      <c r="C157" s="237"/>
      <c r="D157" s="238" t="s">
        <v>171</v>
      </c>
      <c r="E157" s="239" t="s">
        <v>21</v>
      </c>
      <c r="F157" s="240" t="s">
        <v>361</v>
      </c>
      <c r="G157" s="237"/>
      <c r="H157" s="241">
        <v>0.161</v>
      </c>
      <c r="I157" s="242"/>
      <c r="J157" s="237"/>
      <c r="K157" s="237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171</v>
      </c>
      <c r="AU157" s="247" t="s">
        <v>82</v>
      </c>
      <c r="AV157" s="11" t="s">
        <v>82</v>
      </c>
      <c r="AW157" s="11" t="s">
        <v>35</v>
      </c>
      <c r="AX157" s="11" t="s">
        <v>72</v>
      </c>
      <c r="AY157" s="247" t="s">
        <v>131</v>
      </c>
    </row>
    <row r="158" s="11" customFormat="1">
      <c r="B158" s="236"/>
      <c r="C158" s="237"/>
      <c r="D158" s="238" t="s">
        <v>171</v>
      </c>
      <c r="E158" s="239" t="s">
        <v>21</v>
      </c>
      <c r="F158" s="240" t="s">
        <v>362</v>
      </c>
      <c r="G158" s="237"/>
      <c r="H158" s="241">
        <v>0.32600000000000001</v>
      </c>
      <c r="I158" s="242"/>
      <c r="J158" s="237"/>
      <c r="K158" s="237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171</v>
      </c>
      <c r="AU158" s="247" t="s">
        <v>82</v>
      </c>
      <c r="AV158" s="11" t="s">
        <v>82</v>
      </c>
      <c r="AW158" s="11" t="s">
        <v>35</v>
      </c>
      <c r="AX158" s="11" t="s">
        <v>72</v>
      </c>
      <c r="AY158" s="247" t="s">
        <v>131</v>
      </c>
    </row>
    <row r="159" s="12" customFormat="1">
      <c r="B159" s="250"/>
      <c r="C159" s="251"/>
      <c r="D159" s="238" t="s">
        <v>171</v>
      </c>
      <c r="E159" s="252" t="s">
        <v>21</v>
      </c>
      <c r="F159" s="253" t="s">
        <v>194</v>
      </c>
      <c r="G159" s="251"/>
      <c r="H159" s="254">
        <v>2.4870000000000001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AT159" s="260" t="s">
        <v>171</v>
      </c>
      <c r="AU159" s="260" t="s">
        <v>82</v>
      </c>
      <c r="AV159" s="12" t="s">
        <v>151</v>
      </c>
      <c r="AW159" s="12" t="s">
        <v>35</v>
      </c>
      <c r="AX159" s="12" t="s">
        <v>80</v>
      </c>
      <c r="AY159" s="260" t="s">
        <v>131</v>
      </c>
    </row>
    <row r="160" s="1" customFormat="1" ht="16.5" customHeight="1">
      <c r="B160" s="45"/>
      <c r="C160" s="220" t="s">
        <v>363</v>
      </c>
      <c r="D160" s="220" t="s">
        <v>134</v>
      </c>
      <c r="E160" s="221" t="s">
        <v>364</v>
      </c>
      <c r="F160" s="222" t="s">
        <v>365</v>
      </c>
      <c r="G160" s="223" t="s">
        <v>179</v>
      </c>
      <c r="H160" s="224">
        <v>6.0579999999999998</v>
      </c>
      <c r="I160" s="225"/>
      <c r="J160" s="226">
        <f>ROUND(I160*H160,2)</f>
        <v>0</v>
      </c>
      <c r="K160" s="222" t="s">
        <v>138</v>
      </c>
      <c r="L160" s="71"/>
      <c r="M160" s="227" t="s">
        <v>21</v>
      </c>
      <c r="N160" s="228" t="s">
        <v>43</v>
      </c>
      <c r="O160" s="46"/>
      <c r="P160" s="229">
        <f>O160*H160</f>
        <v>0</v>
      </c>
      <c r="Q160" s="229">
        <v>0.0051900000000000002</v>
      </c>
      <c r="R160" s="229">
        <f>Q160*H160</f>
        <v>0.03144102</v>
      </c>
      <c r="S160" s="229">
        <v>0</v>
      </c>
      <c r="T160" s="230">
        <f>S160*H160</f>
        <v>0</v>
      </c>
      <c r="AR160" s="23" t="s">
        <v>151</v>
      </c>
      <c r="AT160" s="23" t="s">
        <v>134</v>
      </c>
      <c r="AU160" s="23" t="s">
        <v>82</v>
      </c>
      <c r="AY160" s="23" t="s">
        <v>131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80</v>
      </c>
      <c r="BK160" s="231">
        <f>ROUND(I160*H160,2)</f>
        <v>0</v>
      </c>
      <c r="BL160" s="23" t="s">
        <v>151</v>
      </c>
      <c r="BM160" s="23" t="s">
        <v>366</v>
      </c>
    </row>
    <row r="161" s="11" customFormat="1">
      <c r="B161" s="236"/>
      <c r="C161" s="237"/>
      <c r="D161" s="238" t="s">
        <v>171</v>
      </c>
      <c r="E161" s="239" t="s">
        <v>21</v>
      </c>
      <c r="F161" s="240" t="s">
        <v>367</v>
      </c>
      <c r="G161" s="237"/>
      <c r="H161" s="241">
        <v>5.0010000000000003</v>
      </c>
      <c r="I161" s="242"/>
      <c r="J161" s="237"/>
      <c r="K161" s="237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171</v>
      </c>
      <c r="AU161" s="247" t="s">
        <v>82</v>
      </c>
      <c r="AV161" s="11" t="s">
        <v>82</v>
      </c>
      <c r="AW161" s="11" t="s">
        <v>35</v>
      </c>
      <c r="AX161" s="11" t="s">
        <v>72</v>
      </c>
      <c r="AY161" s="247" t="s">
        <v>131</v>
      </c>
    </row>
    <row r="162" s="11" customFormat="1">
      <c r="B162" s="236"/>
      <c r="C162" s="237"/>
      <c r="D162" s="238" t="s">
        <v>171</v>
      </c>
      <c r="E162" s="239" t="s">
        <v>21</v>
      </c>
      <c r="F162" s="240" t="s">
        <v>368</v>
      </c>
      <c r="G162" s="237"/>
      <c r="H162" s="241">
        <v>0.24199999999999999</v>
      </c>
      <c r="I162" s="242"/>
      <c r="J162" s="237"/>
      <c r="K162" s="237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171</v>
      </c>
      <c r="AU162" s="247" t="s">
        <v>82</v>
      </c>
      <c r="AV162" s="11" t="s">
        <v>82</v>
      </c>
      <c r="AW162" s="11" t="s">
        <v>35</v>
      </c>
      <c r="AX162" s="11" t="s">
        <v>72</v>
      </c>
      <c r="AY162" s="247" t="s">
        <v>131</v>
      </c>
    </row>
    <row r="163" s="11" customFormat="1">
      <c r="B163" s="236"/>
      <c r="C163" s="237"/>
      <c r="D163" s="238" t="s">
        <v>171</v>
      </c>
      <c r="E163" s="239" t="s">
        <v>21</v>
      </c>
      <c r="F163" s="240" t="s">
        <v>369</v>
      </c>
      <c r="G163" s="237"/>
      <c r="H163" s="241">
        <v>0.81499999999999995</v>
      </c>
      <c r="I163" s="242"/>
      <c r="J163" s="237"/>
      <c r="K163" s="237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171</v>
      </c>
      <c r="AU163" s="247" t="s">
        <v>82</v>
      </c>
      <c r="AV163" s="11" t="s">
        <v>82</v>
      </c>
      <c r="AW163" s="11" t="s">
        <v>35</v>
      </c>
      <c r="AX163" s="11" t="s">
        <v>72</v>
      </c>
      <c r="AY163" s="247" t="s">
        <v>131</v>
      </c>
    </row>
    <row r="164" s="12" customFormat="1">
      <c r="B164" s="250"/>
      <c r="C164" s="251"/>
      <c r="D164" s="238" t="s">
        <v>171</v>
      </c>
      <c r="E164" s="252" t="s">
        <v>21</v>
      </c>
      <c r="F164" s="253" t="s">
        <v>194</v>
      </c>
      <c r="G164" s="251"/>
      <c r="H164" s="254">
        <v>6.0579999999999998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AT164" s="260" t="s">
        <v>171</v>
      </c>
      <c r="AU164" s="260" t="s">
        <v>82</v>
      </c>
      <c r="AV164" s="12" t="s">
        <v>151</v>
      </c>
      <c r="AW164" s="12" t="s">
        <v>35</v>
      </c>
      <c r="AX164" s="12" t="s">
        <v>80</v>
      </c>
      <c r="AY164" s="260" t="s">
        <v>131</v>
      </c>
    </row>
    <row r="165" s="1" customFormat="1" ht="16.5" customHeight="1">
      <c r="B165" s="45"/>
      <c r="C165" s="220" t="s">
        <v>370</v>
      </c>
      <c r="D165" s="220" t="s">
        <v>134</v>
      </c>
      <c r="E165" s="221" t="s">
        <v>371</v>
      </c>
      <c r="F165" s="222" t="s">
        <v>372</v>
      </c>
      <c r="G165" s="223" t="s">
        <v>179</v>
      </c>
      <c r="H165" s="224">
        <v>6.0579999999999998</v>
      </c>
      <c r="I165" s="225"/>
      <c r="J165" s="226">
        <f>ROUND(I165*H165,2)</f>
        <v>0</v>
      </c>
      <c r="K165" s="222" t="s">
        <v>138</v>
      </c>
      <c r="L165" s="71"/>
      <c r="M165" s="227" t="s">
        <v>21</v>
      </c>
      <c r="N165" s="228" t="s">
        <v>43</v>
      </c>
      <c r="O165" s="4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" t="s">
        <v>151</v>
      </c>
      <c r="AT165" s="23" t="s">
        <v>134</v>
      </c>
      <c r="AU165" s="23" t="s">
        <v>82</v>
      </c>
      <c r="AY165" s="23" t="s">
        <v>131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80</v>
      </c>
      <c r="BK165" s="231">
        <f>ROUND(I165*H165,2)</f>
        <v>0</v>
      </c>
      <c r="BL165" s="23" t="s">
        <v>151</v>
      </c>
      <c r="BM165" s="23" t="s">
        <v>373</v>
      </c>
    </row>
    <row r="166" s="11" customFormat="1">
      <c r="B166" s="236"/>
      <c r="C166" s="237"/>
      <c r="D166" s="238" t="s">
        <v>171</v>
      </c>
      <c r="E166" s="239" t="s">
        <v>21</v>
      </c>
      <c r="F166" s="240" t="s">
        <v>367</v>
      </c>
      <c r="G166" s="237"/>
      <c r="H166" s="241">
        <v>5.0010000000000003</v>
      </c>
      <c r="I166" s="242"/>
      <c r="J166" s="237"/>
      <c r="K166" s="237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171</v>
      </c>
      <c r="AU166" s="247" t="s">
        <v>82</v>
      </c>
      <c r="AV166" s="11" t="s">
        <v>82</v>
      </c>
      <c r="AW166" s="11" t="s">
        <v>35</v>
      </c>
      <c r="AX166" s="11" t="s">
        <v>72</v>
      </c>
      <c r="AY166" s="247" t="s">
        <v>131</v>
      </c>
    </row>
    <row r="167" s="11" customFormat="1">
      <c r="B167" s="236"/>
      <c r="C167" s="237"/>
      <c r="D167" s="238" t="s">
        <v>171</v>
      </c>
      <c r="E167" s="239" t="s">
        <v>21</v>
      </c>
      <c r="F167" s="240" t="s">
        <v>368</v>
      </c>
      <c r="G167" s="237"/>
      <c r="H167" s="241">
        <v>0.24199999999999999</v>
      </c>
      <c r="I167" s="242"/>
      <c r="J167" s="237"/>
      <c r="K167" s="237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171</v>
      </c>
      <c r="AU167" s="247" t="s">
        <v>82</v>
      </c>
      <c r="AV167" s="11" t="s">
        <v>82</v>
      </c>
      <c r="AW167" s="11" t="s">
        <v>35</v>
      </c>
      <c r="AX167" s="11" t="s">
        <v>72</v>
      </c>
      <c r="AY167" s="247" t="s">
        <v>131</v>
      </c>
    </row>
    <row r="168" s="11" customFormat="1">
      <c r="B168" s="236"/>
      <c r="C168" s="237"/>
      <c r="D168" s="238" t="s">
        <v>171</v>
      </c>
      <c r="E168" s="239" t="s">
        <v>21</v>
      </c>
      <c r="F168" s="240" t="s">
        <v>369</v>
      </c>
      <c r="G168" s="237"/>
      <c r="H168" s="241">
        <v>0.81499999999999995</v>
      </c>
      <c r="I168" s="242"/>
      <c r="J168" s="237"/>
      <c r="K168" s="237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171</v>
      </c>
      <c r="AU168" s="247" t="s">
        <v>82</v>
      </c>
      <c r="AV168" s="11" t="s">
        <v>82</v>
      </c>
      <c r="AW168" s="11" t="s">
        <v>35</v>
      </c>
      <c r="AX168" s="11" t="s">
        <v>72</v>
      </c>
      <c r="AY168" s="247" t="s">
        <v>131</v>
      </c>
    </row>
    <row r="169" s="12" customFormat="1">
      <c r="B169" s="250"/>
      <c r="C169" s="251"/>
      <c r="D169" s="238" t="s">
        <v>171</v>
      </c>
      <c r="E169" s="252" t="s">
        <v>21</v>
      </c>
      <c r="F169" s="253" t="s">
        <v>194</v>
      </c>
      <c r="G169" s="251"/>
      <c r="H169" s="254">
        <v>6.0579999999999998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AT169" s="260" t="s">
        <v>171</v>
      </c>
      <c r="AU169" s="260" t="s">
        <v>82</v>
      </c>
      <c r="AV169" s="12" t="s">
        <v>151</v>
      </c>
      <c r="AW169" s="12" t="s">
        <v>35</v>
      </c>
      <c r="AX169" s="12" t="s">
        <v>80</v>
      </c>
      <c r="AY169" s="260" t="s">
        <v>131</v>
      </c>
    </row>
    <row r="170" s="1" customFormat="1" ht="16.5" customHeight="1">
      <c r="B170" s="45"/>
      <c r="C170" s="220" t="s">
        <v>374</v>
      </c>
      <c r="D170" s="220" t="s">
        <v>134</v>
      </c>
      <c r="E170" s="221" t="s">
        <v>375</v>
      </c>
      <c r="F170" s="222" t="s">
        <v>376</v>
      </c>
      <c r="G170" s="223" t="s">
        <v>200</v>
      </c>
      <c r="H170" s="224">
        <v>0.17499999999999999</v>
      </c>
      <c r="I170" s="225"/>
      <c r="J170" s="226">
        <f>ROUND(I170*H170,2)</f>
        <v>0</v>
      </c>
      <c r="K170" s="222" t="s">
        <v>138</v>
      </c>
      <c r="L170" s="71"/>
      <c r="M170" s="227" t="s">
        <v>21</v>
      </c>
      <c r="N170" s="228" t="s">
        <v>43</v>
      </c>
      <c r="O170" s="46"/>
      <c r="P170" s="229">
        <f>O170*H170</f>
        <v>0</v>
      </c>
      <c r="Q170" s="229">
        <v>1.0525599999999999</v>
      </c>
      <c r="R170" s="229">
        <f>Q170*H170</f>
        <v>0.18419799999999997</v>
      </c>
      <c r="S170" s="229">
        <v>0</v>
      </c>
      <c r="T170" s="230">
        <f>S170*H170</f>
        <v>0</v>
      </c>
      <c r="AR170" s="23" t="s">
        <v>151</v>
      </c>
      <c r="AT170" s="23" t="s">
        <v>134</v>
      </c>
      <c r="AU170" s="23" t="s">
        <v>82</v>
      </c>
      <c r="AY170" s="23" t="s">
        <v>131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80</v>
      </c>
      <c r="BK170" s="231">
        <f>ROUND(I170*H170,2)</f>
        <v>0</v>
      </c>
      <c r="BL170" s="23" t="s">
        <v>151</v>
      </c>
      <c r="BM170" s="23" t="s">
        <v>377</v>
      </c>
    </row>
    <row r="171" s="1" customFormat="1">
      <c r="B171" s="45"/>
      <c r="C171" s="73"/>
      <c r="D171" s="238" t="s">
        <v>181</v>
      </c>
      <c r="E171" s="73"/>
      <c r="F171" s="248" t="s">
        <v>378</v>
      </c>
      <c r="G171" s="73"/>
      <c r="H171" s="73"/>
      <c r="I171" s="190"/>
      <c r="J171" s="73"/>
      <c r="K171" s="73"/>
      <c r="L171" s="71"/>
      <c r="M171" s="249"/>
      <c r="N171" s="46"/>
      <c r="O171" s="46"/>
      <c r="P171" s="46"/>
      <c r="Q171" s="46"/>
      <c r="R171" s="46"/>
      <c r="S171" s="46"/>
      <c r="T171" s="94"/>
      <c r="AT171" s="23" t="s">
        <v>181</v>
      </c>
      <c r="AU171" s="23" t="s">
        <v>82</v>
      </c>
    </row>
    <row r="172" s="11" customFormat="1">
      <c r="B172" s="236"/>
      <c r="C172" s="237"/>
      <c r="D172" s="238" t="s">
        <v>171</v>
      </c>
      <c r="E172" s="239" t="s">
        <v>21</v>
      </c>
      <c r="F172" s="240" t="s">
        <v>379</v>
      </c>
      <c r="G172" s="237"/>
      <c r="H172" s="241">
        <v>0.17499999999999999</v>
      </c>
      <c r="I172" s="242"/>
      <c r="J172" s="237"/>
      <c r="K172" s="237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171</v>
      </c>
      <c r="AU172" s="247" t="s">
        <v>82</v>
      </c>
      <c r="AV172" s="11" t="s">
        <v>82</v>
      </c>
      <c r="AW172" s="11" t="s">
        <v>35</v>
      </c>
      <c r="AX172" s="11" t="s">
        <v>80</v>
      </c>
      <c r="AY172" s="247" t="s">
        <v>131</v>
      </c>
    </row>
    <row r="173" s="10" customFormat="1" ht="29.88" customHeight="1">
      <c r="B173" s="204"/>
      <c r="C173" s="205"/>
      <c r="D173" s="206" t="s">
        <v>71</v>
      </c>
      <c r="E173" s="218" t="s">
        <v>197</v>
      </c>
      <c r="F173" s="218" t="s">
        <v>380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SUM(P174:P187)</f>
        <v>0</v>
      </c>
      <c r="Q173" s="212"/>
      <c r="R173" s="213">
        <f>SUM(R174:R187)</f>
        <v>15.61337571</v>
      </c>
      <c r="S173" s="212"/>
      <c r="T173" s="214">
        <f>SUM(T174:T187)</f>
        <v>0</v>
      </c>
      <c r="AR173" s="215" t="s">
        <v>80</v>
      </c>
      <c r="AT173" s="216" t="s">
        <v>71</v>
      </c>
      <c r="AU173" s="216" t="s">
        <v>80</v>
      </c>
      <c r="AY173" s="215" t="s">
        <v>131</v>
      </c>
      <c r="BK173" s="217">
        <f>SUM(BK174:BK187)</f>
        <v>0</v>
      </c>
    </row>
    <row r="174" s="1" customFormat="1" ht="16.5" customHeight="1">
      <c r="B174" s="45"/>
      <c r="C174" s="220" t="s">
        <v>381</v>
      </c>
      <c r="D174" s="220" t="s">
        <v>134</v>
      </c>
      <c r="E174" s="221" t="s">
        <v>382</v>
      </c>
      <c r="F174" s="222" t="s">
        <v>383</v>
      </c>
      <c r="G174" s="223" t="s">
        <v>179</v>
      </c>
      <c r="H174" s="224">
        <v>132.357</v>
      </c>
      <c r="I174" s="225"/>
      <c r="J174" s="226">
        <f>ROUND(I174*H174,2)</f>
        <v>0</v>
      </c>
      <c r="K174" s="222" t="s">
        <v>138</v>
      </c>
      <c r="L174" s="71"/>
      <c r="M174" s="227" t="s">
        <v>21</v>
      </c>
      <c r="N174" s="228" t="s">
        <v>43</v>
      </c>
      <c r="O174" s="46"/>
      <c r="P174" s="229">
        <f>O174*H174</f>
        <v>0</v>
      </c>
      <c r="Q174" s="229">
        <v>0.034389999999999997</v>
      </c>
      <c r="R174" s="229">
        <f>Q174*H174</f>
        <v>4.5517572299999998</v>
      </c>
      <c r="S174" s="229">
        <v>0</v>
      </c>
      <c r="T174" s="230">
        <f>S174*H174</f>
        <v>0</v>
      </c>
      <c r="AR174" s="23" t="s">
        <v>151</v>
      </c>
      <c r="AT174" s="23" t="s">
        <v>134</v>
      </c>
      <c r="AU174" s="23" t="s">
        <v>82</v>
      </c>
      <c r="AY174" s="23" t="s">
        <v>131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80</v>
      </c>
      <c r="BK174" s="231">
        <f>ROUND(I174*H174,2)</f>
        <v>0</v>
      </c>
      <c r="BL174" s="23" t="s">
        <v>151</v>
      </c>
      <c r="BM174" s="23" t="s">
        <v>384</v>
      </c>
    </row>
    <row r="175" s="11" customFormat="1">
      <c r="B175" s="236"/>
      <c r="C175" s="237"/>
      <c r="D175" s="238" t="s">
        <v>171</v>
      </c>
      <c r="E175" s="239" t="s">
        <v>21</v>
      </c>
      <c r="F175" s="240" t="s">
        <v>191</v>
      </c>
      <c r="G175" s="237"/>
      <c r="H175" s="241">
        <v>14.960000000000001</v>
      </c>
      <c r="I175" s="242"/>
      <c r="J175" s="237"/>
      <c r="K175" s="237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171</v>
      </c>
      <c r="AU175" s="247" t="s">
        <v>82</v>
      </c>
      <c r="AV175" s="11" t="s">
        <v>82</v>
      </c>
      <c r="AW175" s="11" t="s">
        <v>35</v>
      </c>
      <c r="AX175" s="11" t="s">
        <v>72</v>
      </c>
      <c r="AY175" s="247" t="s">
        <v>131</v>
      </c>
    </row>
    <row r="176" s="11" customFormat="1">
      <c r="B176" s="236"/>
      <c r="C176" s="237"/>
      <c r="D176" s="238" t="s">
        <v>171</v>
      </c>
      <c r="E176" s="239" t="s">
        <v>21</v>
      </c>
      <c r="F176" s="240" t="s">
        <v>192</v>
      </c>
      <c r="G176" s="237"/>
      <c r="H176" s="241">
        <v>36.546999999999997</v>
      </c>
      <c r="I176" s="242"/>
      <c r="J176" s="237"/>
      <c r="K176" s="237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171</v>
      </c>
      <c r="AU176" s="247" t="s">
        <v>82</v>
      </c>
      <c r="AV176" s="11" t="s">
        <v>82</v>
      </c>
      <c r="AW176" s="11" t="s">
        <v>35</v>
      </c>
      <c r="AX176" s="11" t="s">
        <v>72</v>
      </c>
      <c r="AY176" s="247" t="s">
        <v>131</v>
      </c>
    </row>
    <row r="177" s="11" customFormat="1">
      <c r="B177" s="236"/>
      <c r="C177" s="237"/>
      <c r="D177" s="238" t="s">
        <v>171</v>
      </c>
      <c r="E177" s="239" t="s">
        <v>21</v>
      </c>
      <c r="F177" s="240" t="s">
        <v>193</v>
      </c>
      <c r="G177" s="237"/>
      <c r="H177" s="241">
        <v>80.849999999999994</v>
      </c>
      <c r="I177" s="242"/>
      <c r="J177" s="237"/>
      <c r="K177" s="237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171</v>
      </c>
      <c r="AU177" s="247" t="s">
        <v>82</v>
      </c>
      <c r="AV177" s="11" t="s">
        <v>82</v>
      </c>
      <c r="AW177" s="11" t="s">
        <v>35</v>
      </c>
      <c r="AX177" s="11" t="s">
        <v>72</v>
      </c>
      <c r="AY177" s="247" t="s">
        <v>131</v>
      </c>
    </row>
    <row r="178" s="12" customFormat="1">
      <c r="B178" s="250"/>
      <c r="C178" s="251"/>
      <c r="D178" s="238" t="s">
        <v>171</v>
      </c>
      <c r="E178" s="252" t="s">
        <v>21</v>
      </c>
      <c r="F178" s="253" t="s">
        <v>194</v>
      </c>
      <c r="G178" s="251"/>
      <c r="H178" s="254">
        <v>132.357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AT178" s="260" t="s">
        <v>171</v>
      </c>
      <c r="AU178" s="260" t="s">
        <v>82</v>
      </c>
      <c r="AV178" s="12" t="s">
        <v>151</v>
      </c>
      <c r="AW178" s="12" t="s">
        <v>35</v>
      </c>
      <c r="AX178" s="12" t="s">
        <v>80</v>
      </c>
      <c r="AY178" s="260" t="s">
        <v>131</v>
      </c>
    </row>
    <row r="179" s="1" customFormat="1" ht="16.5" customHeight="1">
      <c r="B179" s="45"/>
      <c r="C179" s="220" t="s">
        <v>385</v>
      </c>
      <c r="D179" s="220" t="s">
        <v>134</v>
      </c>
      <c r="E179" s="221" t="s">
        <v>386</v>
      </c>
      <c r="F179" s="222" t="s">
        <v>387</v>
      </c>
      <c r="G179" s="223" t="s">
        <v>179</v>
      </c>
      <c r="H179" s="224">
        <v>233.15700000000001</v>
      </c>
      <c r="I179" s="225"/>
      <c r="J179" s="226">
        <f>ROUND(I179*H179,2)</f>
        <v>0</v>
      </c>
      <c r="K179" s="222" t="s">
        <v>21</v>
      </c>
      <c r="L179" s="71"/>
      <c r="M179" s="227" t="s">
        <v>21</v>
      </c>
      <c r="N179" s="228" t="s">
        <v>43</v>
      </c>
      <c r="O179" s="46"/>
      <c r="P179" s="229">
        <f>O179*H179</f>
        <v>0</v>
      </c>
      <c r="Q179" s="229">
        <v>0.04437</v>
      </c>
      <c r="R179" s="229">
        <f>Q179*H179</f>
        <v>10.345176090000001</v>
      </c>
      <c r="S179" s="229">
        <v>0</v>
      </c>
      <c r="T179" s="230">
        <f>S179*H179</f>
        <v>0</v>
      </c>
      <c r="AR179" s="23" t="s">
        <v>151</v>
      </c>
      <c r="AT179" s="23" t="s">
        <v>134</v>
      </c>
      <c r="AU179" s="23" t="s">
        <v>82</v>
      </c>
      <c r="AY179" s="23" t="s">
        <v>131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80</v>
      </c>
      <c r="BK179" s="231">
        <f>ROUND(I179*H179,2)</f>
        <v>0</v>
      </c>
      <c r="BL179" s="23" t="s">
        <v>151</v>
      </c>
      <c r="BM179" s="23" t="s">
        <v>388</v>
      </c>
    </row>
    <row r="180" s="11" customFormat="1">
      <c r="B180" s="236"/>
      <c r="C180" s="237"/>
      <c r="D180" s="238" t="s">
        <v>171</v>
      </c>
      <c r="E180" s="239" t="s">
        <v>21</v>
      </c>
      <c r="F180" s="240" t="s">
        <v>389</v>
      </c>
      <c r="G180" s="237"/>
      <c r="H180" s="241">
        <v>153.35900000000001</v>
      </c>
      <c r="I180" s="242"/>
      <c r="J180" s="237"/>
      <c r="K180" s="237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171</v>
      </c>
      <c r="AU180" s="247" t="s">
        <v>82</v>
      </c>
      <c r="AV180" s="11" t="s">
        <v>82</v>
      </c>
      <c r="AW180" s="11" t="s">
        <v>35</v>
      </c>
      <c r="AX180" s="11" t="s">
        <v>72</v>
      </c>
      <c r="AY180" s="247" t="s">
        <v>131</v>
      </c>
    </row>
    <row r="181" s="11" customFormat="1">
      <c r="B181" s="236"/>
      <c r="C181" s="237"/>
      <c r="D181" s="238" t="s">
        <v>171</v>
      </c>
      <c r="E181" s="239" t="s">
        <v>21</v>
      </c>
      <c r="F181" s="240" t="s">
        <v>390</v>
      </c>
      <c r="G181" s="237"/>
      <c r="H181" s="241">
        <v>46.674999999999997</v>
      </c>
      <c r="I181" s="242"/>
      <c r="J181" s="237"/>
      <c r="K181" s="237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171</v>
      </c>
      <c r="AU181" s="247" t="s">
        <v>82</v>
      </c>
      <c r="AV181" s="11" t="s">
        <v>82</v>
      </c>
      <c r="AW181" s="11" t="s">
        <v>35</v>
      </c>
      <c r="AX181" s="11" t="s">
        <v>72</v>
      </c>
      <c r="AY181" s="247" t="s">
        <v>131</v>
      </c>
    </row>
    <row r="182" s="11" customFormat="1">
      <c r="B182" s="236"/>
      <c r="C182" s="237"/>
      <c r="D182" s="238" t="s">
        <v>171</v>
      </c>
      <c r="E182" s="239" t="s">
        <v>21</v>
      </c>
      <c r="F182" s="240" t="s">
        <v>391</v>
      </c>
      <c r="G182" s="237"/>
      <c r="H182" s="241">
        <v>33.122999999999998</v>
      </c>
      <c r="I182" s="242"/>
      <c r="J182" s="237"/>
      <c r="K182" s="237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171</v>
      </c>
      <c r="AU182" s="247" t="s">
        <v>82</v>
      </c>
      <c r="AV182" s="11" t="s">
        <v>82</v>
      </c>
      <c r="AW182" s="11" t="s">
        <v>35</v>
      </c>
      <c r="AX182" s="11" t="s">
        <v>72</v>
      </c>
      <c r="AY182" s="247" t="s">
        <v>131</v>
      </c>
    </row>
    <row r="183" s="12" customFormat="1">
      <c r="B183" s="250"/>
      <c r="C183" s="251"/>
      <c r="D183" s="238" t="s">
        <v>171</v>
      </c>
      <c r="E183" s="252" t="s">
        <v>21</v>
      </c>
      <c r="F183" s="253" t="s">
        <v>194</v>
      </c>
      <c r="G183" s="251"/>
      <c r="H183" s="254">
        <v>233.15700000000001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AT183" s="260" t="s">
        <v>171</v>
      </c>
      <c r="AU183" s="260" t="s">
        <v>82</v>
      </c>
      <c r="AV183" s="12" t="s">
        <v>151</v>
      </c>
      <c r="AW183" s="12" t="s">
        <v>35</v>
      </c>
      <c r="AX183" s="12" t="s">
        <v>80</v>
      </c>
      <c r="AY183" s="260" t="s">
        <v>131</v>
      </c>
    </row>
    <row r="184" s="1" customFormat="1" ht="16.5" customHeight="1">
      <c r="B184" s="45"/>
      <c r="C184" s="220" t="s">
        <v>392</v>
      </c>
      <c r="D184" s="220" t="s">
        <v>134</v>
      </c>
      <c r="E184" s="221" t="s">
        <v>393</v>
      </c>
      <c r="F184" s="222" t="s">
        <v>394</v>
      </c>
      <c r="G184" s="223" t="s">
        <v>179</v>
      </c>
      <c r="H184" s="224">
        <v>16.146999999999998</v>
      </c>
      <c r="I184" s="225"/>
      <c r="J184" s="226">
        <f>ROUND(I184*H184,2)</f>
        <v>0</v>
      </c>
      <c r="K184" s="222" t="s">
        <v>21</v>
      </c>
      <c r="L184" s="71"/>
      <c r="M184" s="227" t="s">
        <v>21</v>
      </c>
      <c r="N184" s="228" t="s">
        <v>43</v>
      </c>
      <c r="O184" s="46"/>
      <c r="P184" s="229">
        <f>O184*H184</f>
        <v>0</v>
      </c>
      <c r="Q184" s="229">
        <v>0.04437</v>
      </c>
      <c r="R184" s="229">
        <f>Q184*H184</f>
        <v>0.71644238999999987</v>
      </c>
      <c r="S184" s="229">
        <v>0</v>
      </c>
      <c r="T184" s="230">
        <f>S184*H184</f>
        <v>0</v>
      </c>
      <c r="AR184" s="23" t="s">
        <v>151</v>
      </c>
      <c r="AT184" s="23" t="s">
        <v>134</v>
      </c>
      <c r="AU184" s="23" t="s">
        <v>82</v>
      </c>
      <c r="AY184" s="23" t="s">
        <v>131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80</v>
      </c>
      <c r="BK184" s="231">
        <f>ROUND(I184*H184,2)</f>
        <v>0</v>
      </c>
      <c r="BL184" s="23" t="s">
        <v>151</v>
      </c>
      <c r="BM184" s="23" t="s">
        <v>395</v>
      </c>
    </row>
    <row r="185" s="11" customFormat="1">
      <c r="B185" s="236"/>
      <c r="C185" s="237"/>
      <c r="D185" s="238" t="s">
        <v>171</v>
      </c>
      <c r="E185" s="239" t="s">
        <v>21</v>
      </c>
      <c r="F185" s="240" t="s">
        <v>396</v>
      </c>
      <c r="G185" s="237"/>
      <c r="H185" s="241">
        <v>12.773</v>
      </c>
      <c r="I185" s="242"/>
      <c r="J185" s="237"/>
      <c r="K185" s="237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171</v>
      </c>
      <c r="AU185" s="247" t="s">
        <v>82</v>
      </c>
      <c r="AV185" s="11" t="s">
        <v>82</v>
      </c>
      <c r="AW185" s="11" t="s">
        <v>35</v>
      </c>
      <c r="AX185" s="11" t="s">
        <v>72</v>
      </c>
      <c r="AY185" s="247" t="s">
        <v>131</v>
      </c>
    </row>
    <row r="186" s="11" customFormat="1">
      <c r="B186" s="236"/>
      <c r="C186" s="237"/>
      <c r="D186" s="238" t="s">
        <v>171</v>
      </c>
      <c r="E186" s="239" t="s">
        <v>21</v>
      </c>
      <c r="F186" s="240" t="s">
        <v>397</v>
      </c>
      <c r="G186" s="237"/>
      <c r="H186" s="241">
        <v>3.3740000000000001</v>
      </c>
      <c r="I186" s="242"/>
      <c r="J186" s="237"/>
      <c r="K186" s="237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171</v>
      </c>
      <c r="AU186" s="247" t="s">
        <v>82</v>
      </c>
      <c r="AV186" s="11" t="s">
        <v>82</v>
      </c>
      <c r="AW186" s="11" t="s">
        <v>35</v>
      </c>
      <c r="AX186" s="11" t="s">
        <v>72</v>
      </c>
      <c r="AY186" s="247" t="s">
        <v>131</v>
      </c>
    </row>
    <row r="187" s="12" customFormat="1">
      <c r="B187" s="250"/>
      <c r="C187" s="251"/>
      <c r="D187" s="238" t="s">
        <v>171</v>
      </c>
      <c r="E187" s="252" t="s">
        <v>21</v>
      </c>
      <c r="F187" s="253" t="s">
        <v>194</v>
      </c>
      <c r="G187" s="251"/>
      <c r="H187" s="254">
        <v>16.146999999999998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AT187" s="260" t="s">
        <v>171</v>
      </c>
      <c r="AU187" s="260" t="s">
        <v>82</v>
      </c>
      <c r="AV187" s="12" t="s">
        <v>151</v>
      </c>
      <c r="AW187" s="12" t="s">
        <v>35</v>
      </c>
      <c r="AX187" s="12" t="s">
        <v>80</v>
      </c>
      <c r="AY187" s="260" t="s">
        <v>131</v>
      </c>
    </row>
    <row r="188" s="10" customFormat="1" ht="29.88" customHeight="1">
      <c r="B188" s="204"/>
      <c r="C188" s="205"/>
      <c r="D188" s="206" t="s">
        <v>71</v>
      </c>
      <c r="E188" s="218" t="s">
        <v>165</v>
      </c>
      <c r="F188" s="218" t="s">
        <v>166</v>
      </c>
      <c r="G188" s="205"/>
      <c r="H188" s="205"/>
      <c r="I188" s="208"/>
      <c r="J188" s="219">
        <f>BK188</f>
        <v>0</v>
      </c>
      <c r="K188" s="205"/>
      <c r="L188" s="210"/>
      <c r="M188" s="211"/>
      <c r="N188" s="212"/>
      <c r="O188" s="212"/>
      <c r="P188" s="213">
        <f>SUM(P189:P199)</f>
        <v>0</v>
      </c>
      <c r="Q188" s="212"/>
      <c r="R188" s="213">
        <f>SUM(R189:R199)</f>
        <v>0</v>
      </c>
      <c r="S188" s="212"/>
      <c r="T188" s="214">
        <f>SUM(T189:T199)</f>
        <v>0</v>
      </c>
      <c r="AR188" s="215" t="s">
        <v>80</v>
      </c>
      <c r="AT188" s="216" t="s">
        <v>71</v>
      </c>
      <c r="AU188" s="216" t="s">
        <v>80</v>
      </c>
      <c r="AY188" s="215" t="s">
        <v>131</v>
      </c>
      <c r="BK188" s="217">
        <f>SUM(BK189:BK199)</f>
        <v>0</v>
      </c>
    </row>
    <row r="189" s="1" customFormat="1" ht="16.5" customHeight="1">
      <c r="B189" s="45"/>
      <c r="C189" s="220" t="s">
        <v>398</v>
      </c>
      <c r="D189" s="220" t="s">
        <v>134</v>
      </c>
      <c r="E189" s="221" t="s">
        <v>399</v>
      </c>
      <c r="F189" s="222" t="s">
        <v>400</v>
      </c>
      <c r="G189" s="223" t="s">
        <v>401</v>
      </c>
      <c r="H189" s="224">
        <v>2</v>
      </c>
      <c r="I189" s="225"/>
      <c r="J189" s="226">
        <f>ROUND(I189*H189,2)</f>
        <v>0</v>
      </c>
      <c r="K189" s="222" t="s">
        <v>138</v>
      </c>
      <c r="L189" s="71"/>
      <c r="M189" s="227" t="s">
        <v>21</v>
      </c>
      <c r="N189" s="228" t="s">
        <v>43</v>
      </c>
      <c r="O189" s="4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" t="s">
        <v>151</v>
      </c>
      <c r="AT189" s="23" t="s">
        <v>134</v>
      </c>
      <c r="AU189" s="23" t="s">
        <v>82</v>
      </c>
      <c r="AY189" s="23" t="s">
        <v>131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80</v>
      </c>
      <c r="BK189" s="231">
        <f>ROUND(I189*H189,2)</f>
        <v>0</v>
      </c>
      <c r="BL189" s="23" t="s">
        <v>151</v>
      </c>
      <c r="BM189" s="23" t="s">
        <v>402</v>
      </c>
    </row>
    <row r="190" s="1" customFormat="1" ht="25.5" customHeight="1">
      <c r="B190" s="45"/>
      <c r="C190" s="220" t="s">
        <v>403</v>
      </c>
      <c r="D190" s="220" t="s">
        <v>134</v>
      </c>
      <c r="E190" s="221" t="s">
        <v>404</v>
      </c>
      <c r="F190" s="222" t="s">
        <v>405</v>
      </c>
      <c r="G190" s="223" t="s">
        <v>401</v>
      </c>
      <c r="H190" s="224">
        <v>120</v>
      </c>
      <c r="I190" s="225"/>
      <c r="J190" s="226">
        <f>ROUND(I190*H190,2)</f>
        <v>0</v>
      </c>
      <c r="K190" s="222" t="s">
        <v>138</v>
      </c>
      <c r="L190" s="71"/>
      <c r="M190" s="227" t="s">
        <v>21</v>
      </c>
      <c r="N190" s="228" t="s">
        <v>43</v>
      </c>
      <c r="O190" s="4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" t="s">
        <v>151</v>
      </c>
      <c r="AT190" s="23" t="s">
        <v>134</v>
      </c>
      <c r="AU190" s="23" t="s">
        <v>82</v>
      </c>
      <c r="AY190" s="23" t="s">
        <v>131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80</v>
      </c>
      <c r="BK190" s="231">
        <f>ROUND(I190*H190,2)</f>
        <v>0</v>
      </c>
      <c r="BL190" s="23" t="s">
        <v>151</v>
      </c>
      <c r="BM190" s="23" t="s">
        <v>406</v>
      </c>
    </row>
    <row r="191" s="11" customFormat="1">
      <c r="B191" s="236"/>
      <c r="C191" s="237"/>
      <c r="D191" s="238" t="s">
        <v>171</v>
      </c>
      <c r="E191" s="237"/>
      <c r="F191" s="240" t="s">
        <v>407</v>
      </c>
      <c r="G191" s="237"/>
      <c r="H191" s="241">
        <v>120</v>
      </c>
      <c r="I191" s="242"/>
      <c r="J191" s="237"/>
      <c r="K191" s="237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171</v>
      </c>
      <c r="AU191" s="247" t="s">
        <v>82</v>
      </c>
      <c r="AV191" s="11" t="s">
        <v>82</v>
      </c>
      <c r="AW191" s="11" t="s">
        <v>6</v>
      </c>
      <c r="AX191" s="11" t="s">
        <v>80</v>
      </c>
      <c r="AY191" s="247" t="s">
        <v>131</v>
      </c>
    </row>
    <row r="192" s="1" customFormat="1" ht="16.5" customHeight="1">
      <c r="B192" s="45"/>
      <c r="C192" s="220" t="s">
        <v>408</v>
      </c>
      <c r="D192" s="220" t="s">
        <v>134</v>
      </c>
      <c r="E192" s="221" t="s">
        <v>409</v>
      </c>
      <c r="F192" s="222" t="s">
        <v>410</v>
      </c>
      <c r="G192" s="223" t="s">
        <v>401</v>
      </c>
      <c r="H192" s="224">
        <v>2</v>
      </c>
      <c r="I192" s="225"/>
      <c r="J192" s="226">
        <f>ROUND(I192*H192,2)</f>
        <v>0</v>
      </c>
      <c r="K192" s="222" t="s">
        <v>138</v>
      </c>
      <c r="L192" s="71"/>
      <c r="M192" s="227" t="s">
        <v>21</v>
      </c>
      <c r="N192" s="228" t="s">
        <v>43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151</v>
      </c>
      <c r="AT192" s="23" t="s">
        <v>134</v>
      </c>
      <c r="AU192" s="23" t="s">
        <v>82</v>
      </c>
      <c r="AY192" s="23" t="s">
        <v>131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80</v>
      </c>
      <c r="BK192" s="231">
        <f>ROUND(I192*H192,2)</f>
        <v>0</v>
      </c>
      <c r="BL192" s="23" t="s">
        <v>151</v>
      </c>
      <c r="BM192" s="23" t="s">
        <v>411</v>
      </c>
    </row>
    <row r="193" s="1" customFormat="1" ht="25.5" customHeight="1">
      <c r="B193" s="45"/>
      <c r="C193" s="220" t="s">
        <v>412</v>
      </c>
      <c r="D193" s="220" t="s">
        <v>134</v>
      </c>
      <c r="E193" s="221" t="s">
        <v>413</v>
      </c>
      <c r="F193" s="222" t="s">
        <v>414</v>
      </c>
      <c r="G193" s="223" t="s">
        <v>179</v>
      </c>
      <c r="H193" s="224">
        <v>496.49599999999998</v>
      </c>
      <c r="I193" s="225"/>
      <c r="J193" s="226">
        <f>ROUND(I193*H193,2)</f>
        <v>0</v>
      </c>
      <c r="K193" s="222" t="s">
        <v>21</v>
      </c>
      <c r="L193" s="71"/>
      <c r="M193" s="227" t="s">
        <v>21</v>
      </c>
      <c r="N193" s="228" t="s">
        <v>43</v>
      </c>
      <c r="O193" s="4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AR193" s="23" t="s">
        <v>151</v>
      </c>
      <c r="AT193" s="23" t="s">
        <v>134</v>
      </c>
      <c r="AU193" s="23" t="s">
        <v>82</v>
      </c>
      <c r="AY193" s="23" t="s">
        <v>131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80</v>
      </c>
      <c r="BK193" s="231">
        <f>ROUND(I193*H193,2)</f>
        <v>0</v>
      </c>
      <c r="BL193" s="23" t="s">
        <v>151</v>
      </c>
      <c r="BM193" s="23" t="s">
        <v>415</v>
      </c>
    </row>
    <row r="194" s="11" customFormat="1">
      <c r="B194" s="236"/>
      <c r="C194" s="237"/>
      <c r="D194" s="238" t="s">
        <v>171</v>
      </c>
      <c r="E194" s="239" t="s">
        <v>21</v>
      </c>
      <c r="F194" s="240" t="s">
        <v>416</v>
      </c>
      <c r="G194" s="237"/>
      <c r="H194" s="241">
        <v>133.356</v>
      </c>
      <c r="I194" s="242"/>
      <c r="J194" s="237"/>
      <c r="K194" s="237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171</v>
      </c>
      <c r="AU194" s="247" t="s">
        <v>82</v>
      </c>
      <c r="AV194" s="11" t="s">
        <v>82</v>
      </c>
      <c r="AW194" s="11" t="s">
        <v>35</v>
      </c>
      <c r="AX194" s="11" t="s">
        <v>72</v>
      </c>
      <c r="AY194" s="247" t="s">
        <v>131</v>
      </c>
    </row>
    <row r="195" s="11" customFormat="1">
      <c r="B195" s="236"/>
      <c r="C195" s="237"/>
      <c r="D195" s="238" t="s">
        <v>171</v>
      </c>
      <c r="E195" s="239" t="s">
        <v>21</v>
      </c>
      <c r="F195" s="240" t="s">
        <v>417</v>
      </c>
      <c r="G195" s="237"/>
      <c r="H195" s="241">
        <v>4.8200000000000003</v>
      </c>
      <c r="I195" s="242"/>
      <c r="J195" s="237"/>
      <c r="K195" s="237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171</v>
      </c>
      <c r="AU195" s="247" t="s">
        <v>82</v>
      </c>
      <c r="AV195" s="11" t="s">
        <v>82</v>
      </c>
      <c r="AW195" s="11" t="s">
        <v>35</v>
      </c>
      <c r="AX195" s="11" t="s">
        <v>72</v>
      </c>
      <c r="AY195" s="247" t="s">
        <v>131</v>
      </c>
    </row>
    <row r="196" s="11" customFormat="1">
      <c r="B196" s="236"/>
      <c r="C196" s="237"/>
      <c r="D196" s="238" t="s">
        <v>171</v>
      </c>
      <c r="E196" s="239" t="s">
        <v>21</v>
      </c>
      <c r="F196" s="240" t="s">
        <v>418</v>
      </c>
      <c r="G196" s="237"/>
      <c r="H196" s="241">
        <v>21.719999999999999</v>
      </c>
      <c r="I196" s="242"/>
      <c r="J196" s="237"/>
      <c r="K196" s="237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171</v>
      </c>
      <c r="AU196" s="247" t="s">
        <v>82</v>
      </c>
      <c r="AV196" s="11" t="s">
        <v>82</v>
      </c>
      <c r="AW196" s="11" t="s">
        <v>35</v>
      </c>
      <c r="AX196" s="11" t="s">
        <v>72</v>
      </c>
      <c r="AY196" s="247" t="s">
        <v>131</v>
      </c>
    </row>
    <row r="197" s="11" customFormat="1">
      <c r="B197" s="236"/>
      <c r="C197" s="237"/>
      <c r="D197" s="238" t="s">
        <v>171</v>
      </c>
      <c r="E197" s="239" t="s">
        <v>21</v>
      </c>
      <c r="F197" s="240" t="s">
        <v>419</v>
      </c>
      <c r="G197" s="237"/>
      <c r="H197" s="241">
        <v>72.599999999999994</v>
      </c>
      <c r="I197" s="242"/>
      <c r="J197" s="237"/>
      <c r="K197" s="237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171</v>
      </c>
      <c r="AU197" s="247" t="s">
        <v>82</v>
      </c>
      <c r="AV197" s="11" t="s">
        <v>82</v>
      </c>
      <c r="AW197" s="11" t="s">
        <v>35</v>
      </c>
      <c r="AX197" s="11" t="s">
        <v>72</v>
      </c>
      <c r="AY197" s="247" t="s">
        <v>131</v>
      </c>
    </row>
    <row r="198" s="11" customFormat="1">
      <c r="B198" s="236"/>
      <c r="C198" s="237"/>
      <c r="D198" s="238" t="s">
        <v>171</v>
      </c>
      <c r="E198" s="239" t="s">
        <v>21</v>
      </c>
      <c r="F198" s="240" t="s">
        <v>420</v>
      </c>
      <c r="G198" s="237"/>
      <c r="H198" s="241">
        <v>264</v>
      </c>
      <c r="I198" s="242"/>
      <c r="J198" s="237"/>
      <c r="K198" s="237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171</v>
      </c>
      <c r="AU198" s="247" t="s">
        <v>82</v>
      </c>
      <c r="AV198" s="11" t="s">
        <v>82</v>
      </c>
      <c r="AW198" s="11" t="s">
        <v>35</v>
      </c>
      <c r="AX198" s="11" t="s">
        <v>72</v>
      </c>
      <c r="AY198" s="247" t="s">
        <v>131</v>
      </c>
    </row>
    <row r="199" s="12" customFormat="1">
      <c r="B199" s="250"/>
      <c r="C199" s="251"/>
      <c r="D199" s="238" t="s">
        <v>171</v>
      </c>
      <c r="E199" s="252" t="s">
        <v>21</v>
      </c>
      <c r="F199" s="253" t="s">
        <v>194</v>
      </c>
      <c r="G199" s="251"/>
      <c r="H199" s="254">
        <v>496.49599999999998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AT199" s="260" t="s">
        <v>171</v>
      </c>
      <c r="AU199" s="260" t="s">
        <v>82</v>
      </c>
      <c r="AV199" s="12" t="s">
        <v>151</v>
      </c>
      <c r="AW199" s="12" t="s">
        <v>35</v>
      </c>
      <c r="AX199" s="12" t="s">
        <v>80</v>
      </c>
      <c r="AY199" s="260" t="s">
        <v>131</v>
      </c>
    </row>
    <row r="200" s="10" customFormat="1" ht="29.88" customHeight="1">
      <c r="B200" s="204"/>
      <c r="C200" s="205"/>
      <c r="D200" s="206" t="s">
        <v>71</v>
      </c>
      <c r="E200" s="218" t="s">
        <v>421</v>
      </c>
      <c r="F200" s="218" t="s">
        <v>422</v>
      </c>
      <c r="G200" s="205"/>
      <c r="H200" s="205"/>
      <c r="I200" s="208"/>
      <c r="J200" s="219">
        <f>BK200</f>
        <v>0</v>
      </c>
      <c r="K200" s="205"/>
      <c r="L200" s="210"/>
      <c r="M200" s="211"/>
      <c r="N200" s="212"/>
      <c r="O200" s="212"/>
      <c r="P200" s="213">
        <f>P201</f>
        <v>0</v>
      </c>
      <c r="Q200" s="212"/>
      <c r="R200" s="213">
        <f>R201</f>
        <v>0</v>
      </c>
      <c r="S200" s="212"/>
      <c r="T200" s="214">
        <f>T201</f>
        <v>0</v>
      </c>
      <c r="AR200" s="215" t="s">
        <v>80</v>
      </c>
      <c r="AT200" s="216" t="s">
        <v>71</v>
      </c>
      <c r="AU200" s="216" t="s">
        <v>80</v>
      </c>
      <c r="AY200" s="215" t="s">
        <v>131</v>
      </c>
      <c r="BK200" s="217">
        <f>BK201</f>
        <v>0</v>
      </c>
    </row>
    <row r="201" s="1" customFormat="1" ht="16.5" customHeight="1">
      <c r="B201" s="45"/>
      <c r="C201" s="220" t="s">
        <v>423</v>
      </c>
      <c r="D201" s="220" t="s">
        <v>134</v>
      </c>
      <c r="E201" s="221" t="s">
        <v>424</v>
      </c>
      <c r="F201" s="222" t="s">
        <v>425</v>
      </c>
      <c r="G201" s="223" t="s">
        <v>200</v>
      </c>
      <c r="H201" s="224">
        <v>175.08199999999999</v>
      </c>
      <c r="I201" s="225"/>
      <c r="J201" s="226">
        <f>ROUND(I201*H201,2)</f>
        <v>0</v>
      </c>
      <c r="K201" s="222" t="s">
        <v>138</v>
      </c>
      <c r="L201" s="71"/>
      <c r="M201" s="227" t="s">
        <v>21</v>
      </c>
      <c r="N201" s="228" t="s">
        <v>43</v>
      </c>
      <c r="O201" s="4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" t="s">
        <v>151</v>
      </c>
      <c r="AT201" s="23" t="s">
        <v>134</v>
      </c>
      <c r="AU201" s="23" t="s">
        <v>82</v>
      </c>
      <c r="AY201" s="23" t="s">
        <v>131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80</v>
      </c>
      <c r="BK201" s="231">
        <f>ROUND(I201*H201,2)</f>
        <v>0</v>
      </c>
      <c r="BL201" s="23" t="s">
        <v>151</v>
      </c>
      <c r="BM201" s="23" t="s">
        <v>426</v>
      </c>
    </row>
    <row r="202" s="10" customFormat="1" ht="37.44" customHeight="1">
      <c r="B202" s="204"/>
      <c r="C202" s="205"/>
      <c r="D202" s="206" t="s">
        <v>71</v>
      </c>
      <c r="E202" s="207" t="s">
        <v>427</v>
      </c>
      <c r="F202" s="207" t="s">
        <v>428</v>
      </c>
      <c r="G202" s="205"/>
      <c r="H202" s="205"/>
      <c r="I202" s="208"/>
      <c r="J202" s="209">
        <f>BK202</f>
        <v>0</v>
      </c>
      <c r="K202" s="205"/>
      <c r="L202" s="210"/>
      <c r="M202" s="211"/>
      <c r="N202" s="212"/>
      <c r="O202" s="212"/>
      <c r="P202" s="213">
        <f>P203+P220+P234</f>
        <v>0</v>
      </c>
      <c r="Q202" s="212"/>
      <c r="R202" s="213">
        <f>R203+R220+R234</f>
        <v>0.82069099999999995</v>
      </c>
      <c r="S202" s="212"/>
      <c r="T202" s="214">
        <f>T203+T220+T234</f>
        <v>0</v>
      </c>
      <c r="AR202" s="215" t="s">
        <v>82</v>
      </c>
      <c r="AT202" s="216" t="s">
        <v>71</v>
      </c>
      <c r="AU202" s="216" t="s">
        <v>72</v>
      </c>
      <c r="AY202" s="215" t="s">
        <v>131</v>
      </c>
      <c r="BK202" s="217">
        <f>BK203+BK220+BK234</f>
        <v>0</v>
      </c>
    </row>
    <row r="203" s="10" customFormat="1" ht="19.92" customHeight="1">
      <c r="B203" s="204"/>
      <c r="C203" s="205"/>
      <c r="D203" s="206" t="s">
        <v>71</v>
      </c>
      <c r="E203" s="218" t="s">
        <v>429</v>
      </c>
      <c r="F203" s="218" t="s">
        <v>430</v>
      </c>
      <c r="G203" s="205"/>
      <c r="H203" s="205"/>
      <c r="I203" s="208"/>
      <c r="J203" s="219">
        <f>BK203</f>
        <v>0</v>
      </c>
      <c r="K203" s="205"/>
      <c r="L203" s="210"/>
      <c r="M203" s="211"/>
      <c r="N203" s="212"/>
      <c r="O203" s="212"/>
      <c r="P203" s="213">
        <f>SUM(P204:P219)</f>
        <v>0</v>
      </c>
      <c r="Q203" s="212"/>
      <c r="R203" s="213">
        <f>SUM(R204:R219)</f>
        <v>0.052650000000000002</v>
      </c>
      <c r="S203" s="212"/>
      <c r="T203" s="214">
        <f>SUM(T204:T219)</f>
        <v>0</v>
      </c>
      <c r="AR203" s="215" t="s">
        <v>82</v>
      </c>
      <c r="AT203" s="216" t="s">
        <v>71</v>
      </c>
      <c r="AU203" s="216" t="s">
        <v>80</v>
      </c>
      <c r="AY203" s="215" t="s">
        <v>131</v>
      </c>
      <c r="BK203" s="217">
        <f>SUM(BK204:BK219)</f>
        <v>0</v>
      </c>
    </row>
    <row r="204" s="1" customFormat="1" ht="25.5" customHeight="1">
      <c r="B204" s="45"/>
      <c r="C204" s="220" t="s">
        <v>431</v>
      </c>
      <c r="D204" s="220" t="s">
        <v>134</v>
      </c>
      <c r="E204" s="221" t="s">
        <v>432</v>
      </c>
      <c r="F204" s="222" t="s">
        <v>433</v>
      </c>
      <c r="G204" s="223" t="s">
        <v>179</v>
      </c>
      <c r="H204" s="224">
        <v>25.486000000000001</v>
      </c>
      <c r="I204" s="225"/>
      <c r="J204" s="226">
        <f>ROUND(I204*H204,2)</f>
        <v>0</v>
      </c>
      <c r="K204" s="222" t="s">
        <v>138</v>
      </c>
      <c r="L204" s="71"/>
      <c r="M204" s="227" t="s">
        <v>21</v>
      </c>
      <c r="N204" s="228" t="s">
        <v>43</v>
      </c>
      <c r="O204" s="4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" t="s">
        <v>305</v>
      </c>
      <c r="AT204" s="23" t="s">
        <v>134</v>
      </c>
      <c r="AU204" s="23" t="s">
        <v>82</v>
      </c>
      <c r="AY204" s="23" t="s">
        <v>131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3" t="s">
        <v>80</v>
      </c>
      <c r="BK204" s="231">
        <f>ROUND(I204*H204,2)</f>
        <v>0</v>
      </c>
      <c r="BL204" s="23" t="s">
        <v>305</v>
      </c>
      <c r="BM204" s="23" t="s">
        <v>434</v>
      </c>
    </row>
    <row r="205" s="11" customFormat="1">
      <c r="B205" s="236"/>
      <c r="C205" s="237"/>
      <c r="D205" s="238" t="s">
        <v>171</v>
      </c>
      <c r="E205" s="239" t="s">
        <v>21</v>
      </c>
      <c r="F205" s="240" t="s">
        <v>435</v>
      </c>
      <c r="G205" s="237"/>
      <c r="H205" s="241">
        <v>20.670000000000002</v>
      </c>
      <c r="I205" s="242"/>
      <c r="J205" s="237"/>
      <c r="K205" s="237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171</v>
      </c>
      <c r="AU205" s="247" t="s">
        <v>82</v>
      </c>
      <c r="AV205" s="11" t="s">
        <v>82</v>
      </c>
      <c r="AW205" s="11" t="s">
        <v>35</v>
      </c>
      <c r="AX205" s="11" t="s">
        <v>72</v>
      </c>
      <c r="AY205" s="247" t="s">
        <v>131</v>
      </c>
    </row>
    <row r="206" s="11" customFormat="1">
      <c r="B206" s="236"/>
      <c r="C206" s="237"/>
      <c r="D206" s="238" t="s">
        <v>171</v>
      </c>
      <c r="E206" s="239" t="s">
        <v>21</v>
      </c>
      <c r="F206" s="240" t="s">
        <v>436</v>
      </c>
      <c r="G206" s="237"/>
      <c r="H206" s="241">
        <v>1.4490000000000001</v>
      </c>
      <c r="I206" s="242"/>
      <c r="J206" s="237"/>
      <c r="K206" s="237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171</v>
      </c>
      <c r="AU206" s="247" t="s">
        <v>82</v>
      </c>
      <c r="AV206" s="11" t="s">
        <v>82</v>
      </c>
      <c r="AW206" s="11" t="s">
        <v>35</v>
      </c>
      <c r="AX206" s="11" t="s">
        <v>72</v>
      </c>
      <c r="AY206" s="247" t="s">
        <v>131</v>
      </c>
    </row>
    <row r="207" s="11" customFormat="1">
      <c r="B207" s="236"/>
      <c r="C207" s="237"/>
      <c r="D207" s="238" t="s">
        <v>171</v>
      </c>
      <c r="E207" s="239" t="s">
        <v>21</v>
      </c>
      <c r="F207" s="240" t="s">
        <v>437</v>
      </c>
      <c r="G207" s="237"/>
      <c r="H207" s="241">
        <v>3.367</v>
      </c>
      <c r="I207" s="242"/>
      <c r="J207" s="237"/>
      <c r="K207" s="237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171</v>
      </c>
      <c r="AU207" s="247" t="s">
        <v>82</v>
      </c>
      <c r="AV207" s="11" t="s">
        <v>82</v>
      </c>
      <c r="AW207" s="11" t="s">
        <v>35</v>
      </c>
      <c r="AX207" s="11" t="s">
        <v>72</v>
      </c>
      <c r="AY207" s="247" t="s">
        <v>131</v>
      </c>
    </row>
    <row r="208" s="12" customFormat="1">
      <c r="B208" s="250"/>
      <c r="C208" s="251"/>
      <c r="D208" s="238" t="s">
        <v>171</v>
      </c>
      <c r="E208" s="252" t="s">
        <v>21</v>
      </c>
      <c r="F208" s="253" t="s">
        <v>194</v>
      </c>
      <c r="G208" s="251"/>
      <c r="H208" s="254">
        <v>25.486000000000001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AT208" s="260" t="s">
        <v>171</v>
      </c>
      <c r="AU208" s="260" t="s">
        <v>82</v>
      </c>
      <c r="AV208" s="12" t="s">
        <v>151</v>
      </c>
      <c r="AW208" s="12" t="s">
        <v>35</v>
      </c>
      <c r="AX208" s="12" t="s">
        <v>80</v>
      </c>
      <c r="AY208" s="260" t="s">
        <v>131</v>
      </c>
    </row>
    <row r="209" s="1" customFormat="1" ht="16.5" customHeight="1">
      <c r="B209" s="45"/>
      <c r="C209" s="261" t="s">
        <v>438</v>
      </c>
      <c r="D209" s="261" t="s">
        <v>254</v>
      </c>
      <c r="E209" s="262" t="s">
        <v>439</v>
      </c>
      <c r="F209" s="263" t="s">
        <v>440</v>
      </c>
      <c r="G209" s="264" t="s">
        <v>179</v>
      </c>
      <c r="H209" s="265">
        <v>29.309000000000001</v>
      </c>
      <c r="I209" s="266"/>
      <c r="J209" s="267">
        <f>ROUND(I209*H209,2)</f>
        <v>0</v>
      </c>
      <c r="K209" s="263" t="s">
        <v>138</v>
      </c>
      <c r="L209" s="268"/>
      <c r="M209" s="269" t="s">
        <v>21</v>
      </c>
      <c r="N209" s="270" t="s">
        <v>43</v>
      </c>
      <c r="O209" s="46"/>
      <c r="P209" s="229">
        <f>O209*H209</f>
        <v>0</v>
      </c>
      <c r="Q209" s="229">
        <v>0.0013500000000000001</v>
      </c>
      <c r="R209" s="229">
        <f>Q209*H209</f>
        <v>0.039567150000000002</v>
      </c>
      <c r="S209" s="229">
        <v>0</v>
      </c>
      <c r="T209" s="230">
        <f>S209*H209</f>
        <v>0</v>
      </c>
      <c r="AR209" s="23" t="s">
        <v>385</v>
      </c>
      <c r="AT209" s="23" t="s">
        <v>254</v>
      </c>
      <c r="AU209" s="23" t="s">
        <v>82</v>
      </c>
      <c r="AY209" s="23" t="s">
        <v>131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80</v>
      </c>
      <c r="BK209" s="231">
        <f>ROUND(I209*H209,2)</f>
        <v>0</v>
      </c>
      <c r="BL209" s="23" t="s">
        <v>305</v>
      </c>
      <c r="BM209" s="23" t="s">
        <v>441</v>
      </c>
    </row>
    <row r="210" s="11" customFormat="1">
      <c r="B210" s="236"/>
      <c r="C210" s="237"/>
      <c r="D210" s="238" t="s">
        <v>171</v>
      </c>
      <c r="E210" s="237"/>
      <c r="F210" s="240" t="s">
        <v>442</v>
      </c>
      <c r="G210" s="237"/>
      <c r="H210" s="241">
        <v>29.309000000000001</v>
      </c>
      <c r="I210" s="242"/>
      <c r="J210" s="237"/>
      <c r="K210" s="237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171</v>
      </c>
      <c r="AU210" s="247" t="s">
        <v>82</v>
      </c>
      <c r="AV210" s="11" t="s">
        <v>82</v>
      </c>
      <c r="AW210" s="11" t="s">
        <v>6</v>
      </c>
      <c r="AX210" s="11" t="s">
        <v>80</v>
      </c>
      <c r="AY210" s="247" t="s">
        <v>131</v>
      </c>
    </row>
    <row r="211" s="1" customFormat="1" ht="25.5" customHeight="1">
      <c r="B211" s="45"/>
      <c r="C211" s="220" t="s">
        <v>443</v>
      </c>
      <c r="D211" s="220" t="s">
        <v>134</v>
      </c>
      <c r="E211" s="221" t="s">
        <v>444</v>
      </c>
      <c r="F211" s="222" t="s">
        <v>445</v>
      </c>
      <c r="G211" s="223" t="s">
        <v>179</v>
      </c>
      <c r="H211" s="224">
        <v>8.0760000000000005</v>
      </c>
      <c r="I211" s="225"/>
      <c r="J211" s="226">
        <f>ROUND(I211*H211,2)</f>
        <v>0</v>
      </c>
      <c r="K211" s="222" t="s">
        <v>138</v>
      </c>
      <c r="L211" s="71"/>
      <c r="M211" s="227" t="s">
        <v>21</v>
      </c>
      <c r="N211" s="228" t="s">
        <v>43</v>
      </c>
      <c r="O211" s="4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AR211" s="23" t="s">
        <v>305</v>
      </c>
      <c r="AT211" s="23" t="s">
        <v>134</v>
      </c>
      <c r="AU211" s="23" t="s">
        <v>82</v>
      </c>
      <c r="AY211" s="23" t="s">
        <v>131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80</v>
      </c>
      <c r="BK211" s="231">
        <f>ROUND(I211*H211,2)</f>
        <v>0</v>
      </c>
      <c r="BL211" s="23" t="s">
        <v>305</v>
      </c>
      <c r="BM211" s="23" t="s">
        <v>446</v>
      </c>
    </row>
    <row r="212" s="11" customFormat="1">
      <c r="B212" s="236"/>
      <c r="C212" s="237"/>
      <c r="D212" s="238" t="s">
        <v>171</v>
      </c>
      <c r="E212" s="239" t="s">
        <v>21</v>
      </c>
      <c r="F212" s="240" t="s">
        <v>447</v>
      </c>
      <c r="G212" s="237"/>
      <c r="H212" s="241">
        <v>6.6680000000000001</v>
      </c>
      <c r="I212" s="242"/>
      <c r="J212" s="237"/>
      <c r="K212" s="237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171</v>
      </c>
      <c r="AU212" s="247" t="s">
        <v>82</v>
      </c>
      <c r="AV212" s="11" t="s">
        <v>82</v>
      </c>
      <c r="AW212" s="11" t="s">
        <v>35</v>
      </c>
      <c r="AX212" s="11" t="s">
        <v>72</v>
      </c>
      <c r="AY212" s="247" t="s">
        <v>131</v>
      </c>
    </row>
    <row r="213" s="11" customFormat="1">
      <c r="B213" s="236"/>
      <c r="C213" s="237"/>
      <c r="D213" s="238" t="s">
        <v>171</v>
      </c>
      <c r="E213" s="239" t="s">
        <v>21</v>
      </c>
      <c r="F213" s="240" t="s">
        <v>448</v>
      </c>
      <c r="G213" s="237"/>
      <c r="H213" s="241">
        <v>0.32200000000000001</v>
      </c>
      <c r="I213" s="242"/>
      <c r="J213" s="237"/>
      <c r="K213" s="237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171</v>
      </c>
      <c r="AU213" s="247" t="s">
        <v>82</v>
      </c>
      <c r="AV213" s="11" t="s">
        <v>82</v>
      </c>
      <c r="AW213" s="11" t="s">
        <v>35</v>
      </c>
      <c r="AX213" s="11" t="s">
        <v>72</v>
      </c>
      <c r="AY213" s="247" t="s">
        <v>131</v>
      </c>
    </row>
    <row r="214" s="11" customFormat="1">
      <c r="B214" s="236"/>
      <c r="C214" s="237"/>
      <c r="D214" s="238" t="s">
        <v>171</v>
      </c>
      <c r="E214" s="239" t="s">
        <v>21</v>
      </c>
      <c r="F214" s="240" t="s">
        <v>449</v>
      </c>
      <c r="G214" s="237"/>
      <c r="H214" s="241">
        <v>1.0860000000000001</v>
      </c>
      <c r="I214" s="242"/>
      <c r="J214" s="237"/>
      <c r="K214" s="237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171</v>
      </c>
      <c r="AU214" s="247" t="s">
        <v>82</v>
      </c>
      <c r="AV214" s="11" t="s">
        <v>82</v>
      </c>
      <c r="AW214" s="11" t="s">
        <v>35</v>
      </c>
      <c r="AX214" s="11" t="s">
        <v>72</v>
      </c>
      <c r="AY214" s="247" t="s">
        <v>131</v>
      </c>
    </row>
    <row r="215" s="12" customFormat="1">
      <c r="B215" s="250"/>
      <c r="C215" s="251"/>
      <c r="D215" s="238" t="s">
        <v>171</v>
      </c>
      <c r="E215" s="252" t="s">
        <v>21</v>
      </c>
      <c r="F215" s="253" t="s">
        <v>194</v>
      </c>
      <c r="G215" s="251"/>
      <c r="H215" s="254">
        <v>8.0760000000000005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171</v>
      </c>
      <c r="AU215" s="260" t="s">
        <v>82</v>
      </c>
      <c r="AV215" s="12" t="s">
        <v>151</v>
      </c>
      <c r="AW215" s="12" t="s">
        <v>35</v>
      </c>
      <c r="AX215" s="12" t="s">
        <v>80</v>
      </c>
      <c r="AY215" s="260" t="s">
        <v>131</v>
      </c>
    </row>
    <row r="216" s="1" customFormat="1" ht="16.5" customHeight="1">
      <c r="B216" s="45"/>
      <c r="C216" s="261" t="s">
        <v>450</v>
      </c>
      <c r="D216" s="261" t="s">
        <v>254</v>
      </c>
      <c r="E216" s="262" t="s">
        <v>439</v>
      </c>
      <c r="F216" s="263" t="s">
        <v>440</v>
      </c>
      <c r="G216" s="264" t="s">
        <v>179</v>
      </c>
      <c r="H216" s="265">
        <v>9.6910000000000007</v>
      </c>
      <c r="I216" s="266"/>
      <c r="J216" s="267">
        <f>ROUND(I216*H216,2)</f>
        <v>0</v>
      </c>
      <c r="K216" s="263" t="s">
        <v>138</v>
      </c>
      <c r="L216" s="268"/>
      <c r="M216" s="269" t="s">
        <v>21</v>
      </c>
      <c r="N216" s="270" t="s">
        <v>43</v>
      </c>
      <c r="O216" s="46"/>
      <c r="P216" s="229">
        <f>O216*H216</f>
        <v>0</v>
      </c>
      <c r="Q216" s="229">
        <v>0.0013500000000000001</v>
      </c>
      <c r="R216" s="229">
        <f>Q216*H216</f>
        <v>0.013082850000000002</v>
      </c>
      <c r="S216" s="229">
        <v>0</v>
      </c>
      <c r="T216" s="230">
        <f>S216*H216</f>
        <v>0</v>
      </c>
      <c r="AR216" s="23" t="s">
        <v>385</v>
      </c>
      <c r="AT216" s="23" t="s">
        <v>254</v>
      </c>
      <c r="AU216" s="23" t="s">
        <v>82</v>
      </c>
      <c r="AY216" s="23" t="s">
        <v>131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80</v>
      </c>
      <c r="BK216" s="231">
        <f>ROUND(I216*H216,2)</f>
        <v>0</v>
      </c>
      <c r="BL216" s="23" t="s">
        <v>305</v>
      </c>
      <c r="BM216" s="23" t="s">
        <v>451</v>
      </c>
    </row>
    <row r="217" s="11" customFormat="1">
      <c r="B217" s="236"/>
      <c r="C217" s="237"/>
      <c r="D217" s="238" t="s">
        <v>171</v>
      </c>
      <c r="E217" s="237"/>
      <c r="F217" s="240" t="s">
        <v>452</v>
      </c>
      <c r="G217" s="237"/>
      <c r="H217" s="241">
        <v>9.6910000000000007</v>
      </c>
      <c r="I217" s="242"/>
      <c r="J217" s="237"/>
      <c r="K217" s="237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171</v>
      </c>
      <c r="AU217" s="247" t="s">
        <v>82</v>
      </c>
      <c r="AV217" s="11" t="s">
        <v>82</v>
      </c>
      <c r="AW217" s="11" t="s">
        <v>6</v>
      </c>
      <c r="AX217" s="11" t="s">
        <v>80</v>
      </c>
      <c r="AY217" s="247" t="s">
        <v>131</v>
      </c>
    </row>
    <row r="218" s="1" customFormat="1" ht="25.5" customHeight="1">
      <c r="B218" s="45"/>
      <c r="C218" s="220" t="s">
        <v>453</v>
      </c>
      <c r="D218" s="220" t="s">
        <v>134</v>
      </c>
      <c r="E218" s="221" t="s">
        <v>454</v>
      </c>
      <c r="F218" s="222" t="s">
        <v>455</v>
      </c>
      <c r="G218" s="223" t="s">
        <v>200</v>
      </c>
      <c r="H218" s="224">
        <v>0.052999999999999998</v>
      </c>
      <c r="I218" s="225"/>
      <c r="J218" s="226">
        <f>ROUND(I218*H218,2)</f>
        <v>0</v>
      </c>
      <c r="K218" s="222" t="s">
        <v>138</v>
      </c>
      <c r="L218" s="71"/>
      <c r="M218" s="227" t="s">
        <v>21</v>
      </c>
      <c r="N218" s="228" t="s">
        <v>43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305</v>
      </c>
      <c r="AT218" s="23" t="s">
        <v>134</v>
      </c>
      <c r="AU218" s="23" t="s">
        <v>82</v>
      </c>
      <c r="AY218" s="23" t="s">
        <v>131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80</v>
      </c>
      <c r="BK218" s="231">
        <f>ROUND(I218*H218,2)</f>
        <v>0</v>
      </c>
      <c r="BL218" s="23" t="s">
        <v>305</v>
      </c>
      <c r="BM218" s="23" t="s">
        <v>456</v>
      </c>
    </row>
    <row r="219" s="1" customFormat="1" ht="16.5" customHeight="1">
      <c r="B219" s="45"/>
      <c r="C219" s="220" t="s">
        <v>457</v>
      </c>
      <c r="D219" s="220" t="s">
        <v>134</v>
      </c>
      <c r="E219" s="221" t="s">
        <v>458</v>
      </c>
      <c r="F219" s="222" t="s">
        <v>459</v>
      </c>
      <c r="G219" s="223" t="s">
        <v>200</v>
      </c>
      <c r="H219" s="224">
        <v>0.052999999999999998</v>
      </c>
      <c r="I219" s="225"/>
      <c r="J219" s="226">
        <f>ROUND(I219*H219,2)</f>
        <v>0</v>
      </c>
      <c r="K219" s="222" t="s">
        <v>138</v>
      </c>
      <c r="L219" s="71"/>
      <c r="M219" s="227" t="s">
        <v>21</v>
      </c>
      <c r="N219" s="228" t="s">
        <v>43</v>
      </c>
      <c r="O219" s="4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AR219" s="23" t="s">
        <v>305</v>
      </c>
      <c r="AT219" s="23" t="s">
        <v>134</v>
      </c>
      <c r="AU219" s="23" t="s">
        <v>82</v>
      </c>
      <c r="AY219" s="23" t="s">
        <v>131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3" t="s">
        <v>80</v>
      </c>
      <c r="BK219" s="231">
        <f>ROUND(I219*H219,2)</f>
        <v>0</v>
      </c>
      <c r="BL219" s="23" t="s">
        <v>305</v>
      </c>
      <c r="BM219" s="23" t="s">
        <v>460</v>
      </c>
    </row>
    <row r="220" s="10" customFormat="1" ht="29.88" customHeight="1">
      <c r="B220" s="204"/>
      <c r="C220" s="205"/>
      <c r="D220" s="206" t="s">
        <v>71</v>
      </c>
      <c r="E220" s="218" t="s">
        <v>461</v>
      </c>
      <c r="F220" s="218" t="s">
        <v>462</v>
      </c>
      <c r="G220" s="205"/>
      <c r="H220" s="205"/>
      <c r="I220" s="208"/>
      <c r="J220" s="219">
        <f>BK220</f>
        <v>0</v>
      </c>
      <c r="K220" s="205"/>
      <c r="L220" s="210"/>
      <c r="M220" s="211"/>
      <c r="N220" s="212"/>
      <c r="O220" s="212"/>
      <c r="P220" s="213">
        <f>SUM(P221:P233)</f>
        <v>0</v>
      </c>
      <c r="Q220" s="212"/>
      <c r="R220" s="213">
        <f>SUM(R221:R233)</f>
        <v>0.62591940000000001</v>
      </c>
      <c r="S220" s="212"/>
      <c r="T220" s="214">
        <f>SUM(T221:T233)</f>
        <v>0</v>
      </c>
      <c r="AR220" s="215" t="s">
        <v>82</v>
      </c>
      <c r="AT220" s="216" t="s">
        <v>71</v>
      </c>
      <c r="AU220" s="216" t="s">
        <v>80</v>
      </c>
      <c r="AY220" s="215" t="s">
        <v>131</v>
      </c>
      <c r="BK220" s="217">
        <f>SUM(BK221:BK233)</f>
        <v>0</v>
      </c>
    </row>
    <row r="221" s="1" customFormat="1" ht="16.5" customHeight="1">
      <c r="B221" s="45"/>
      <c r="C221" s="220" t="s">
        <v>463</v>
      </c>
      <c r="D221" s="220" t="s">
        <v>134</v>
      </c>
      <c r="E221" s="221" t="s">
        <v>464</v>
      </c>
      <c r="F221" s="222" t="s">
        <v>465</v>
      </c>
      <c r="G221" s="223" t="s">
        <v>343</v>
      </c>
      <c r="H221" s="224">
        <v>1.6100000000000001</v>
      </c>
      <c r="I221" s="225"/>
      <c r="J221" s="226">
        <f>ROUND(I221*H221,2)</f>
        <v>0</v>
      </c>
      <c r="K221" s="222" t="s">
        <v>138</v>
      </c>
      <c r="L221" s="71"/>
      <c r="M221" s="227" t="s">
        <v>21</v>
      </c>
      <c r="N221" s="228" t="s">
        <v>43</v>
      </c>
      <c r="O221" s="46"/>
      <c r="P221" s="229">
        <f>O221*H221</f>
        <v>0</v>
      </c>
      <c r="Q221" s="229">
        <v>0.0080000000000000002</v>
      </c>
      <c r="R221" s="229">
        <f>Q221*H221</f>
        <v>0.012880000000000001</v>
      </c>
      <c r="S221" s="229">
        <v>0</v>
      </c>
      <c r="T221" s="230">
        <f>S221*H221</f>
        <v>0</v>
      </c>
      <c r="AR221" s="23" t="s">
        <v>305</v>
      </c>
      <c r="AT221" s="23" t="s">
        <v>134</v>
      </c>
      <c r="AU221" s="23" t="s">
        <v>82</v>
      </c>
      <c r="AY221" s="23" t="s">
        <v>131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80</v>
      </c>
      <c r="BK221" s="231">
        <f>ROUND(I221*H221,2)</f>
        <v>0</v>
      </c>
      <c r="BL221" s="23" t="s">
        <v>305</v>
      </c>
      <c r="BM221" s="23" t="s">
        <v>466</v>
      </c>
    </row>
    <row r="222" s="11" customFormat="1">
      <c r="B222" s="236"/>
      <c r="C222" s="237"/>
      <c r="D222" s="238" t="s">
        <v>171</v>
      </c>
      <c r="E222" s="239" t="s">
        <v>21</v>
      </c>
      <c r="F222" s="240" t="s">
        <v>467</v>
      </c>
      <c r="G222" s="237"/>
      <c r="H222" s="241">
        <v>1.6100000000000001</v>
      </c>
      <c r="I222" s="242"/>
      <c r="J222" s="237"/>
      <c r="K222" s="237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171</v>
      </c>
      <c r="AU222" s="247" t="s">
        <v>82</v>
      </c>
      <c r="AV222" s="11" t="s">
        <v>82</v>
      </c>
      <c r="AW222" s="11" t="s">
        <v>35</v>
      </c>
      <c r="AX222" s="11" t="s">
        <v>80</v>
      </c>
      <c r="AY222" s="247" t="s">
        <v>131</v>
      </c>
    </row>
    <row r="223" s="1" customFormat="1" ht="16.5" customHeight="1">
      <c r="B223" s="45"/>
      <c r="C223" s="261" t="s">
        <v>468</v>
      </c>
      <c r="D223" s="261" t="s">
        <v>254</v>
      </c>
      <c r="E223" s="262" t="s">
        <v>469</v>
      </c>
      <c r="F223" s="263" t="s">
        <v>470</v>
      </c>
      <c r="G223" s="264" t="s">
        <v>343</v>
      </c>
      <c r="H223" s="265">
        <v>4.8300000000000001</v>
      </c>
      <c r="I223" s="266"/>
      <c r="J223" s="267">
        <f>ROUND(I223*H223,2)</f>
        <v>0</v>
      </c>
      <c r="K223" s="263" t="s">
        <v>21</v>
      </c>
      <c r="L223" s="268"/>
      <c r="M223" s="269" t="s">
        <v>21</v>
      </c>
      <c r="N223" s="270" t="s">
        <v>43</v>
      </c>
      <c r="O223" s="4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" t="s">
        <v>385</v>
      </c>
      <c r="AT223" s="23" t="s">
        <v>254</v>
      </c>
      <c r="AU223" s="23" t="s">
        <v>82</v>
      </c>
      <c r="AY223" s="23" t="s">
        <v>131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80</v>
      </c>
      <c r="BK223" s="231">
        <f>ROUND(I223*H223,2)</f>
        <v>0</v>
      </c>
      <c r="BL223" s="23" t="s">
        <v>305</v>
      </c>
      <c r="BM223" s="23" t="s">
        <v>471</v>
      </c>
    </row>
    <row r="224" s="11" customFormat="1">
      <c r="B224" s="236"/>
      <c r="C224" s="237"/>
      <c r="D224" s="238" t="s">
        <v>171</v>
      </c>
      <c r="E224" s="239" t="s">
        <v>21</v>
      </c>
      <c r="F224" s="240" t="s">
        <v>472</v>
      </c>
      <c r="G224" s="237"/>
      <c r="H224" s="241">
        <v>4.8300000000000001</v>
      </c>
      <c r="I224" s="242"/>
      <c r="J224" s="237"/>
      <c r="K224" s="237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171</v>
      </c>
      <c r="AU224" s="247" t="s">
        <v>82</v>
      </c>
      <c r="AV224" s="11" t="s">
        <v>82</v>
      </c>
      <c r="AW224" s="11" t="s">
        <v>35</v>
      </c>
      <c r="AX224" s="11" t="s">
        <v>80</v>
      </c>
      <c r="AY224" s="247" t="s">
        <v>131</v>
      </c>
    </row>
    <row r="225" s="1" customFormat="1" ht="25.5" customHeight="1">
      <c r="B225" s="45"/>
      <c r="C225" s="220" t="s">
        <v>473</v>
      </c>
      <c r="D225" s="220" t="s">
        <v>134</v>
      </c>
      <c r="E225" s="221" t="s">
        <v>474</v>
      </c>
      <c r="F225" s="222" t="s">
        <v>475</v>
      </c>
      <c r="G225" s="223" t="s">
        <v>343</v>
      </c>
      <c r="H225" s="224">
        <v>41.988999999999997</v>
      </c>
      <c r="I225" s="225"/>
      <c r="J225" s="226">
        <f>ROUND(I225*H225,2)</f>
        <v>0</v>
      </c>
      <c r="K225" s="222" t="s">
        <v>138</v>
      </c>
      <c r="L225" s="71"/>
      <c r="M225" s="227" t="s">
        <v>21</v>
      </c>
      <c r="N225" s="228" t="s">
        <v>43</v>
      </c>
      <c r="O225" s="46"/>
      <c r="P225" s="229">
        <f>O225*H225</f>
        <v>0</v>
      </c>
      <c r="Q225" s="229">
        <v>0.0146</v>
      </c>
      <c r="R225" s="229">
        <f>Q225*H225</f>
        <v>0.61303940000000001</v>
      </c>
      <c r="S225" s="229">
        <v>0</v>
      </c>
      <c r="T225" s="230">
        <f>S225*H225</f>
        <v>0</v>
      </c>
      <c r="AR225" s="23" t="s">
        <v>305</v>
      </c>
      <c r="AT225" s="23" t="s">
        <v>134</v>
      </c>
      <c r="AU225" s="23" t="s">
        <v>82</v>
      </c>
      <c r="AY225" s="23" t="s">
        <v>131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23" t="s">
        <v>80</v>
      </c>
      <c r="BK225" s="231">
        <f>ROUND(I225*H225,2)</f>
        <v>0</v>
      </c>
      <c r="BL225" s="23" t="s">
        <v>305</v>
      </c>
      <c r="BM225" s="23" t="s">
        <v>476</v>
      </c>
    </row>
    <row r="226" s="11" customFormat="1">
      <c r="B226" s="236"/>
      <c r="C226" s="237"/>
      <c r="D226" s="238" t="s">
        <v>171</v>
      </c>
      <c r="E226" s="239" t="s">
        <v>21</v>
      </c>
      <c r="F226" s="240" t="s">
        <v>477</v>
      </c>
      <c r="G226" s="237"/>
      <c r="H226" s="241">
        <v>33.338999999999999</v>
      </c>
      <c r="I226" s="242"/>
      <c r="J226" s="237"/>
      <c r="K226" s="237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171</v>
      </c>
      <c r="AU226" s="247" t="s">
        <v>82</v>
      </c>
      <c r="AV226" s="11" t="s">
        <v>82</v>
      </c>
      <c r="AW226" s="11" t="s">
        <v>35</v>
      </c>
      <c r="AX226" s="11" t="s">
        <v>72</v>
      </c>
      <c r="AY226" s="247" t="s">
        <v>131</v>
      </c>
    </row>
    <row r="227" s="11" customFormat="1">
      <c r="B227" s="236"/>
      <c r="C227" s="237"/>
      <c r="D227" s="238" t="s">
        <v>171</v>
      </c>
      <c r="E227" s="239" t="s">
        <v>21</v>
      </c>
      <c r="F227" s="240" t="s">
        <v>478</v>
      </c>
      <c r="G227" s="237"/>
      <c r="H227" s="241">
        <v>3.2200000000000002</v>
      </c>
      <c r="I227" s="242"/>
      <c r="J227" s="237"/>
      <c r="K227" s="237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171</v>
      </c>
      <c r="AU227" s="247" t="s">
        <v>82</v>
      </c>
      <c r="AV227" s="11" t="s">
        <v>82</v>
      </c>
      <c r="AW227" s="11" t="s">
        <v>35</v>
      </c>
      <c r="AX227" s="11" t="s">
        <v>72</v>
      </c>
      <c r="AY227" s="247" t="s">
        <v>131</v>
      </c>
    </row>
    <row r="228" s="11" customFormat="1">
      <c r="B228" s="236"/>
      <c r="C228" s="237"/>
      <c r="D228" s="238" t="s">
        <v>171</v>
      </c>
      <c r="E228" s="239" t="s">
        <v>21</v>
      </c>
      <c r="F228" s="240" t="s">
        <v>479</v>
      </c>
      <c r="G228" s="237"/>
      <c r="H228" s="241">
        <v>5.4299999999999997</v>
      </c>
      <c r="I228" s="242"/>
      <c r="J228" s="237"/>
      <c r="K228" s="237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171</v>
      </c>
      <c r="AU228" s="247" t="s">
        <v>82</v>
      </c>
      <c r="AV228" s="11" t="s">
        <v>82</v>
      </c>
      <c r="AW228" s="11" t="s">
        <v>35</v>
      </c>
      <c r="AX228" s="11" t="s">
        <v>72</v>
      </c>
      <c r="AY228" s="247" t="s">
        <v>131</v>
      </c>
    </row>
    <row r="229" s="12" customFormat="1">
      <c r="B229" s="250"/>
      <c r="C229" s="251"/>
      <c r="D229" s="238" t="s">
        <v>171</v>
      </c>
      <c r="E229" s="252" t="s">
        <v>21</v>
      </c>
      <c r="F229" s="253" t="s">
        <v>194</v>
      </c>
      <c r="G229" s="251"/>
      <c r="H229" s="254">
        <v>41.988999999999997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AT229" s="260" t="s">
        <v>171</v>
      </c>
      <c r="AU229" s="260" t="s">
        <v>82</v>
      </c>
      <c r="AV229" s="12" t="s">
        <v>151</v>
      </c>
      <c r="AW229" s="12" t="s">
        <v>35</v>
      </c>
      <c r="AX229" s="12" t="s">
        <v>80</v>
      </c>
      <c r="AY229" s="260" t="s">
        <v>131</v>
      </c>
    </row>
    <row r="230" s="1" customFormat="1" ht="16.5" customHeight="1">
      <c r="B230" s="45"/>
      <c r="C230" s="261" t="s">
        <v>480</v>
      </c>
      <c r="D230" s="261" t="s">
        <v>254</v>
      </c>
      <c r="E230" s="262" t="s">
        <v>481</v>
      </c>
      <c r="F230" s="263" t="s">
        <v>470</v>
      </c>
      <c r="G230" s="264" t="s">
        <v>179</v>
      </c>
      <c r="H230" s="265">
        <v>13.055999999999999</v>
      </c>
      <c r="I230" s="266"/>
      <c r="J230" s="267">
        <f>ROUND(I230*H230,2)</f>
        <v>0</v>
      </c>
      <c r="K230" s="263" t="s">
        <v>21</v>
      </c>
      <c r="L230" s="268"/>
      <c r="M230" s="269" t="s">
        <v>21</v>
      </c>
      <c r="N230" s="270" t="s">
        <v>43</v>
      </c>
      <c r="O230" s="4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AR230" s="23" t="s">
        <v>385</v>
      </c>
      <c r="AT230" s="23" t="s">
        <v>254</v>
      </c>
      <c r="AU230" s="23" t="s">
        <v>82</v>
      </c>
      <c r="AY230" s="23" t="s">
        <v>131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80</v>
      </c>
      <c r="BK230" s="231">
        <f>ROUND(I230*H230,2)</f>
        <v>0</v>
      </c>
      <c r="BL230" s="23" t="s">
        <v>305</v>
      </c>
      <c r="BM230" s="23" t="s">
        <v>482</v>
      </c>
    </row>
    <row r="231" s="11" customFormat="1">
      <c r="B231" s="236"/>
      <c r="C231" s="237"/>
      <c r="D231" s="238" t="s">
        <v>171</v>
      </c>
      <c r="E231" s="239" t="s">
        <v>21</v>
      </c>
      <c r="F231" s="240" t="s">
        <v>483</v>
      </c>
      <c r="G231" s="237"/>
      <c r="H231" s="241">
        <v>13.055999999999999</v>
      </c>
      <c r="I231" s="242"/>
      <c r="J231" s="237"/>
      <c r="K231" s="237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171</v>
      </c>
      <c r="AU231" s="247" t="s">
        <v>82</v>
      </c>
      <c r="AV231" s="11" t="s">
        <v>82</v>
      </c>
      <c r="AW231" s="11" t="s">
        <v>35</v>
      </c>
      <c r="AX231" s="11" t="s">
        <v>80</v>
      </c>
      <c r="AY231" s="247" t="s">
        <v>131</v>
      </c>
    </row>
    <row r="232" s="1" customFormat="1" ht="16.5" customHeight="1">
      <c r="B232" s="45"/>
      <c r="C232" s="220" t="s">
        <v>484</v>
      </c>
      <c r="D232" s="220" t="s">
        <v>134</v>
      </c>
      <c r="E232" s="221" t="s">
        <v>485</v>
      </c>
      <c r="F232" s="222" t="s">
        <v>486</v>
      </c>
      <c r="G232" s="223" t="s">
        <v>200</v>
      </c>
      <c r="H232" s="224">
        <v>0.626</v>
      </c>
      <c r="I232" s="225"/>
      <c r="J232" s="226">
        <f>ROUND(I232*H232,2)</f>
        <v>0</v>
      </c>
      <c r="K232" s="222" t="s">
        <v>138</v>
      </c>
      <c r="L232" s="71"/>
      <c r="M232" s="227" t="s">
        <v>21</v>
      </c>
      <c r="N232" s="228" t="s">
        <v>43</v>
      </c>
      <c r="O232" s="4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AR232" s="23" t="s">
        <v>305</v>
      </c>
      <c r="AT232" s="23" t="s">
        <v>134</v>
      </c>
      <c r="AU232" s="23" t="s">
        <v>82</v>
      </c>
      <c r="AY232" s="23" t="s">
        <v>131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23" t="s">
        <v>80</v>
      </c>
      <c r="BK232" s="231">
        <f>ROUND(I232*H232,2)</f>
        <v>0</v>
      </c>
      <c r="BL232" s="23" t="s">
        <v>305</v>
      </c>
      <c r="BM232" s="23" t="s">
        <v>487</v>
      </c>
    </row>
    <row r="233" s="1" customFormat="1" ht="16.5" customHeight="1">
      <c r="B233" s="45"/>
      <c r="C233" s="220" t="s">
        <v>488</v>
      </c>
      <c r="D233" s="220" t="s">
        <v>134</v>
      </c>
      <c r="E233" s="221" t="s">
        <v>489</v>
      </c>
      <c r="F233" s="222" t="s">
        <v>490</v>
      </c>
      <c r="G233" s="223" t="s">
        <v>200</v>
      </c>
      <c r="H233" s="224">
        <v>0.626</v>
      </c>
      <c r="I233" s="225"/>
      <c r="J233" s="226">
        <f>ROUND(I233*H233,2)</f>
        <v>0</v>
      </c>
      <c r="K233" s="222" t="s">
        <v>138</v>
      </c>
      <c r="L233" s="71"/>
      <c r="M233" s="227" t="s">
        <v>21</v>
      </c>
      <c r="N233" s="228" t="s">
        <v>43</v>
      </c>
      <c r="O233" s="4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" t="s">
        <v>305</v>
      </c>
      <c r="AT233" s="23" t="s">
        <v>134</v>
      </c>
      <c r="AU233" s="23" t="s">
        <v>82</v>
      </c>
      <c r="AY233" s="23" t="s">
        <v>131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80</v>
      </c>
      <c r="BK233" s="231">
        <f>ROUND(I233*H233,2)</f>
        <v>0</v>
      </c>
      <c r="BL233" s="23" t="s">
        <v>305</v>
      </c>
      <c r="BM233" s="23" t="s">
        <v>491</v>
      </c>
    </row>
    <row r="234" s="10" customFormat="1" ht="29.88" customHeight="1">
      <c r="B234" s="204"/>
      <c r="C234" s="205"/>
      <c r="D234" s="206" t="s">
        <v>71</v>
      </c>
      <c r="E234" s="218" t="s">
        <v>492</v>
      </c>
      <c r="F234" s="218" t="s">
        <v>493</v>
      </c>
      <c r="G234" s="205"/>
      <c r="H234" s="205"/>
      <c r="I234" s="208"/>
      <c r="J234" s="219">
        <f>BK234</f>
        <v>0</v>
      </c>
      <c r="K234" s="205"/>
      <c r="L234" s="210"/>
      <c r="M234" s="211"/>
      <c r="N234" s="212"/>
      <c r="O234" s="212"/>
      <c r="P234" s="213">
        <f>SUM(P235:P255)</f>
        <v>0</v>
      </c>
      <c r="Q234" s="212"/>
      <c r="R234" s="213">
        <f>SUM(R235:R255)</f>
        <v>0.14212159999999999</v>
      </c>
      <c r="S234" s="212"/>
      <c r="T234" s="214">
        <f>SUM(T235:T255)</f>
        <v>0</v>
      </c>
      <c r="AR234" s="215" t="s">
        <v>82</v>
      </c>
      <c r="AT234" s="216" t="s">
        <v>71</v>
      </c>
      <c r="AU234" s="216" t="s">
        <v>80</v>
      </c>
      <c r="AY234" s="215" t="s">
        <v>131</v>
      </c>
      <c r="BK234" s="217">
        <f>SUM(BK235:BK255)</f>
        <v>0</v>
      </c>
    </row>
    <row r="235" s="1" customFormat="1" ht="16.5" customHeight="1">
      <c r="B235" s="45"/>
      <c r="C235" s="220" t="s">
        <v>494</v>
      </c>
      <c r="D235" s="220" t="s">
        <v>134</v>
      </c>
      <c r="E235" s="221" t="s">
        <v>495</v>
      </c>
      <c r="F235" s="222" t="s">
        <v>496</v>
      </c>
      <c r="G235" s="223" t="s">
        <v>179</v>
      </c>
      <c r="H235" s="224">
        <v>132.357</v>
      </c>
      <c r="I235" s="225"/>
      <c r="J235" s="226">
        <f>ROUND(I235*H235,2)</f>
        <v>0</v>
      </c>
      <c r="K235" s="222" t="s">
        <v>138</v>
      </c>
      <c r="L235" s="71"/>
      <c r="M235" s="227" t="s">
        <v>21</v>
      </c>
      <c r="N235" s="228" t="s">
        <v>43</v>
      </c>
      <c r="O235" s="4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AR235" s="23" t="s">
        <v>305</v>
      </c>
      <c r="AT235" s="23" t="s">
        <v>134</v>
      </c>
      <c r="AU235" s="23" t="s">
        <v>82</v>
      </c>
      <c r="AY235" s="23" t="s">
        <v>131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3" t="s">
        <v>80</v>
      </c>
      <c r="BK235" s="231">
        <f>ROUND(I235*H235,2)</f>
        <v>0</v>
      </c>
      <c r="BL235" s="23" t="s">
        <v>305</v>
      </c>
      <c r="BM235" s="23" t="s">
        <v>497</v>
      </c>
    </row>
    <row r="236" s="11" customFormat="1">
      <c r="B236" s="236"/>
      <c r="C236" s="237"/>
      <c r="D236" s="238" t="s">
        <v>171</v>
      </c>
      <c r="E236" s="239" t="s">
        <v>21</v>
      </c>
      <c r="F236" s="240" t="s">
        <v>191</v>
      </c>
      <c r="G236" s="237"/>
      <c r="H236" s="241">
        <v>14.960000000000001</v>
      </c>
      <c r="I236" s="242"/>
      <c r="J236" s="237"/>
      <c r="K236" s="237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171</v>
      </c>
      <c r="AU236" s="247" t="s">
        <v>82</v>
      </c>
      <c r="AV236" s="11" t="s">
        <v>82</v>
      </c>
      <c r="AW236" s="11" t="s">
        <v>35</v>
      </c>
      <c r="AX236" s="11" t="s">
        <v>72</v>
      </c>
      <c r="AY236" s="247" t="s">
        <v>131</v>
      </c>
    </row>
    <row r="237" s="11" customFormat="1">
      <c r="B237" s="236"/>
      <c r="C237" s="237"/>
      <c r="D237" s="238" t="s">
        <v>171</v>
      </c>
      <c r="E237" s="239" t="s">
        <v>21</v>
      </c>
      <c r="F237" s="240" t="s">
        <v>192</v>
      </c>
      <c r="G237" s="237"/>
      <c r="H237" s="241">
        <v>36.546999999999997</v>
      </c>
      <c r="I237" s="242"/>
      <c r="J237" s="237"/>
      <c r="K237" s="237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171</v>
      </c>
      <c r="AU237" s="247" t="s">
        <v>82</v>
      </c>
      <c r="AV237" s="11" t="s">
        <v>82</v>
      </c>
      <c r="AW237" s="11" t="s">
        <v>35</v>
      </c>
      <c r="AX237" s="11" t="s">
        <v>72</v>
      </c>
      <c r="AY237" s="247" t="s">
        <v>131</v>
      </c>
    </row>
    <row r="238" s="11" customFormat="1">
      <c r="B238" s="236"/>
      <c r="C238" s="237"/>
      <c r="D238" s="238" t="s">
        <v>171</v>
      </c>
      <c r="E238" s="239" t="s">
        <v>21</v>
      </c>
      <c r="F238" s="240" t="s">
        <v>193</v>
      </c>
      <c r="G238" s="237"/>
      <c r="H238" s="241">
        <v>80.849999999999994</v>
      </c>
      <c r="I238" s="242"/>
      <c r="J238" s="237"/>
      <c r="K238" s="237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171</v>
      </c>
      <c r="AU238" s="247" t="s">
        <v>82</v>
      </c>
      <c r="AV238" s="11" t="s">
        <v>82</v>
      </c>
      <c r="AW238" s="11" t="s">
        <v>35</v>
      </c>
      <c r="AX238" s="11" t="s">
        <v>72</v>
      </c>
      <c r="AY238" s="247" t="s">
        <v>131</v>
      </c>
    </row>
    <row r="239" s="12" customFormat="1">
      <c r="B239" s="250"/>
      <c r="C239" s="251"/>
      <c r="D239" s="238" t="s">
        <v>171</v>
      </c>
      <c r="E239" s="252" t="s">
        <v>21</v>
      </c>
      <c r="F239" s="253" t="s">
        <v>194</v>
      </c>
      <c r="G239" s="251"/>
      <c r="H239" s="254">
        <v>132.357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AT239" s="260" t="s">
        <v>171</v>
      </c>
      <c r="AU239" s="260" t="s">
        <v>82</v>
      </c>
      <c r="AV239" s="12" t="s">
        <v>151</v>
      </c>
      <c r="AW239" s="12" t="s">
        <v>35</v>
      </c>
      <c r="AX239" s="12" t="s">
        <v>80</v>
      </c>
      <c r="AY239" s="260" t="s">
        <v>131</v>
      </c>
    </row>
    <row r="240" s="1" customFormat="1" ht="16.5" customHeight="1">
      <c r="B240" s="45"/>
      <c r="C240" s="220" t="s">
        <v>498</v>
      </c>
      <c r="D240" s="220" t="s">
        <v>134</v>
      </c>
      <c r="E240" s="221" t="s">
        <v>499</v>
      </c>
      <c r="F240" s="222" t="s">
        <v>500</v>
      </c>
      <c r="G240" s="223" t="s">
        <v>179</v>
      </c>
      <c r="H240" s="224">
        <v>249.304</v>
      </c>
      <c r="I240" s="225"/>
      <c r="J240" s="226">
        <f>ROUND(I240*H240,2)</f>
        <v>0</v>
      </c>
      <c r="K240" s="222" t="s">
        <v>138</v>
      </c>
      <c r="L240" s="71"/>
      <c r="M240" s="227" t="s">
        <v>21</v>
      </c>
      <c r="N240" s="228" t="s">
        <v>43</v>
      </c>
      <c r="O240" s="4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AR240" s="23" t="s">
        <v>305</v>
      </c>
      <c r="AT240" s="23" t="s">
        <v>134</v>
      </c>
      <c r="AU240" s="23" t="s">
        <v>82</v>
      </c>
      <c r="AY240" s="23" t="s">
        <v>131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23" t="s">
        <v>80</v>
      </c>
      <c r="BK240" s="231">
        <f>ROUND(I240*H240,2)</f>
        <v>0</v>
      </c>
      <c r="BL240" s="23" t="s">
        <v>305</v>
      </c>
      <c r="BM240" s="23" t="s">
        <v>501</v>
      </c>
    </row>
    <row r="241" s="11" customFormat="1">
      <c r="B241" s="236"/>
      <c r="C241" s="237"/>
      <c r="D241" s="238" t="s">
        <v>171</v>
      </c>
      <c r="E241" s="239" t="s">
        <v>21</v>
      </c>
      <c r="F241" s="240" t="s">
        <v>502</v>
      </c>
      <c r="G241" s="237"/>
      <c r="H241" s="241">
        <v>33.122999999999998</v>
      </c>
      <c r="I241" s="242"/>
      <c r="J241" s="237"/>
      <c r="K241" s="237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171</v>
      </c>
      <c r="AU241" s="247" t="s">
        <v>82</v>
      </c>
      <c r="AV241" s="11" t="s">
        <v>82</v>
      </c>
      <c r="AW241" s="11" t="s">
        <v>35</v>
      </c>
      <c r="AX241" s="11" t="s">
        <v>72</v>
      </c>
      <c r="AY241" s="247" t="s">
        <v>131</v>
      </c>
    </row>
    <row r="242" s="11" customFormat="1">
      <c r="B242" s="236"/>
      <c r="C242" s="237"/>
      <c r="D242" s="238" t="s">
        <v>171</v>
      </c>
      <c r="E242" s="239" t="s">
        <v>21</v>
      </c>
      <c r="F242" s="240" t="s">
        <v>396</v>
      </c>
      <c r="G242" s="237"/>
      <c r="H242" s="241">
        <v>12.773</v>
      </c>
      <c r="I242" s="242"/>
      <c r="J242" s="237"/>
      <c r="K242" s="237"/>
      <c r="L242" s="243"/>
      <c r="M242" s="244"/>
      <c r="N242" s="245"/>
      <c r="O242" s="245"/>
      <c r="P242" s="245"/>
      <c r="Q242" s="245"/>
      <c r="R242" s="245"/>
      <c r="S242" s="245"/>
      <c r="T242" s="246"/>
      <c r="AT242" s="247" t="s">
        <v>171</v>
      </c>
      <c r="AU242" s="247" t="s">
        <v>82</v>
      </c>
      <c r="AV242" s="11" t="s">
        <v>82</v>
      </c>
      <c r="AW242" s="11" t="s">
        <v>35</v>
      </c>
      <c r="AX242" s="11" t="s">
        <v>72</v>
      </c>
      <c r="AY242" s="247" t="s">
        <v>131</v>
      </c>
    </row>
    <row r="243" s="11" customFormat="1">
      <c r="B243" s="236"/>
      <c r="C243" s="237"/>
      <c r="D243" s="238" t="s">
        <v>171</v>
      </c>
      <c r="E243" s="239" t="s">
        <v>21</v>
      </c>
      <c r="F243" s="240" t="s">
        <v>397</v>
      </c>
      <c r="G243" s="237"/>
      <c r="H243" s="241">
        <v>3.3740000000000001</v>
      </c>
      <c r="I243" s="242"/>
      <c r="J243" s="237"/>
      <c r="K243" s="237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171</v>
      </c>
      <c r="AU243" s="247" t="s">
        <v>82</v>
      </c>
      <c r="AV243" s="11" t="s">
        <v>82</v>
      </c>
      <c r="AW243" s="11" t="s">
        <v>35</v>
      </c>
      <c r="AX243" s="11" t="s">
        <v>72</v>
      </c>
      <c r="AY243" s="247" t="s">
        <v>131</v>
      </c>
    </row>
    <row r="244" s="11" customFormat="1">
      <c r="B244" s="236"/>
      <c r="C244" s="237"/>
      <c r="D244" s="238" t="s">
        <v>171</v>
      </c>
      <c r="E244" s="239" t="s">
        <v>21</v>
      </c>
      <c r="F244" s="240" t="s">
        <v>389</v>
      </c>
      <c r="G244" s="237"/>
      <c r="H244" s="241">
        <v>153.35900000000001</v>
      </c>
      <c r="I244" s="242"/>
      <c r="J244" s="237"/>
      <c r="K244" s="237"/>
      <c r="L244" s="243"/>
      <c r="M244" s="244"/>
      <c r="N244" s="245"/>
      <c r="O244" s="245"/>
      <c r="P244" s="245"/>
      <c r="Q244" s="245"/>
      <c r="R244" s="245"/>
      <c r="S244" s="245"/>
      <c r="T244" s="246"/>
      <c r="AT244" s="247" t="s">
        <v>171</v>
      </c>
      <c r="AU244" s="247" t="s">
        <v>82</v>
      </c>
      <c r="AV244" s="11" t="s">
        <v>82</v>
      </c>
      <c r="AW244" s="11" t="s">
        <v>35</v>
      </c>
      <c r="AX244" s="11" t="s">
        <v>72</v>
      </c>
      <c r="AY244" s="247" t="s">
        <v>131</v>
      </c>
    </row>
    <row r="245" s="11" customFormat="1">
      <c r="B245" s="236"/>
      <c r="C245" s="237"/>
      <c r="D245" s="238" t="s">
        <v>171</v>
      </c>
      <c r="E245" s="239" t="s">
        <v>21</v>
      </c>
      <c r="F245" s="240" t="s">
        <v>390</v>
      </c>
      <c r="G245" s="237"/>
      <c r="H245" s="241">
        <v>46.674999999999997</v>
      </c>
      <c r="I245" s="242"/>
      <c r="J245" s="237"/>
      <c r="K245" s="237"/>
      <c r="L245" s="243"/>
      <c r="M245" s="244"/>
      <c r="N245" s="245"/>
      <c r="O245" s="245"/>
      <c r="P245" s="245"/>
      <c r="Q245" s="245"/>
      <c r="R245" s="245"/>
      <c r="S245" s="245"/>
      <c r="T245" s="246"/>
      <c r="AT245" s="247" t="s">
        <v>171</v>
      </c>
      <c r="AU245" s="247" t="s">
        <v>82</v>
      </c>
      <c r="AV245" s="11" t="s">
        <v>82</v>
      </c>
      <c r="AW245" s="11" t="s">
        <v>35</v>
      </c>
      <c r="AX245" s="11" t="s">
        <v>72</v>
      </c>
      <c r="AY245" s="247" t="s">
        <v>131</v>
      </c>
    </row>
    <row r="246" s="12" customFormat="1">
      <c r="B246" s="250"/>
      <c r="C246" s="251"/>
      <c r="D246" s="238" t="s">
        <v>171</v>
      </c>
      <c r="E246" s="252" t="s">
        <v>21</v>
      </c>
      <c r="F246" s="253" t="s">
        <v>194</v>
      </c>
      <c r="G246" s="251"/>
      <c r="H246" s="254">
        <v>249.304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171</v>
      </c>
      <c r="AU246" s="260" t="s">
        <v>82</v>
      </c>
      <c r="AV246" s="12" t="s">
        <v>151</v>
      </c>
      <c r="AW246" s="12" t="s">
        <v>35</v>
      </c>
      <c r="AX246" s="12" t="s">
        <v>80</v>
      </c>
      <c r="AY246" s="260" t="s">
        <v>131</v>
      </c>
    </row>
    <row r="247" s="1" customFormat="1" ht="16.5" customHeight="1">
      <c r="B247" s="45"/>
      <c r="C247" s="220" t="s">
        <v>503</v>
      </c>
      <c r="D247" s="220" t="s">
        <v>134</v>
      </c>
      <c r="E247" s="221" t="s">
        <v>504</v>
      </c>
      <c r="F247" s="222" t="s">
        <v>505</v>
      </c>
      <c r="G247" s="223" t="s">
        <v>179</v>
      </c>
      <c r="H247" s="224">
        <v>355.30399999999997</v>
      </c>
      <c r="I247" s="225"/>
      <c r="J247" s="226">
        <f>ROUND(I247*H247,2)</f>
        <v>0</v>
      </c>
      <c r="K247" s="222" t="s">
        <v>138</v>
      </c>
      <c r="L247" s="71"/>
      <c r="M247" s="227" t="s">
        <v>21</v>
      </c>
      <c r="N247" s="228" t="s">
        <v>43</v>
      </c>
      <c r="O247" s="46"/>
      <c r="P247" s="229">
        <f>O247*H247</f>
        <v>0</v>
      </c>
      <c r="Q247" s="229">
        <v>8.0000000000000007E-05</v>
      </c>
      <c r="R247" s="229">
        <f>Q247*H247</f>
        <v>0.028424319999999999</v>
      </c>
      <c r="S247" s="229">
        <v>0</v>
      </c>
      <c r="T247" s="230">
        <f>S247*H247</f>
        <v>0</v>
      </c>
      <c r="AR247" s="23" t="s">
        <v>305</v>
      </c>
      <c r="AT247" s="23" t="s">
        <v>134</v>
      </c>
      <c r="AU247" s="23" t="s">
        <v>82</v>
      </c>
      <c r="AY247" s="23" t="s">
        <v>131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23" t="s">
        <v>80</v>
      </c>
      <c r="BK247" s="231">
        <f>ROUND(I247*H247,2)</f>
        <v>0</v>
      </c>
      <c r="BL247" s="23" t="s">
        <v>305</v>
      </c>
      <c r="BM247" s="23" t="s">
        <v>506</v>
      </c>
    </row>
    <row r="248" s="1" customFormat="1" ht="16.5" customHeight="1">
      <c r="B248" s="45"/>
      <c r="C248" s="220" t="s">
        <v>507</v>
      </c>
      <c r="D248" s="220" t="s">
        <v>134</v>
      </c>
      <c r="E248" s="221" t="s">
        <v>508</v>
      </c>
      <c r="F248" s="222" t="s">
        <v>509</v>
      </c>
      <c r="G248" s="223" t="s">
        <v>179</v>
      </c>
      <c r="H248" s="224">
        <v>355.30399999999997</v>
      </c>
      <c r="I248" s="225"/>
      <c r="J248" s="226">
        <f>ROUND(I248*H248,2)</f>
        <v>0</v>
      </c>
      <c r="K248" s="222" t="s">
        <v>138</v>
      </c>
      <c r="L248" s="71"/>
      <c r="M248" s="227" t="s">
        <v>21</v>
      </c>
      <c r="N248" s="228" t="s">
        <v>43</v>
      </c>
      <c r="O248" s="46"/>
      <c r="P248" s="229">
        <f>O248*H248</f>
        <v>0</v>
      </c>
      <c r="Q248" s="229">
        <v>0.00032000000000000003</v>
      </c>
      <c r="R248" s="229">
        <f>Q248*H248</f>
        <v>0.11369728</v>
      </c>
      <c r="S248" s="229">
        <v>0</v>
      </c>
      <c r="T248" s="230">
        <f>S248*H248</f>
        <v>0</v>
      </c>
      <c r="AR248" s="23" t="s">
        <v>305</v>
      </c>
      <c r="AT248" s="23" t="s">
        <v>134</v>
      </c>
      <c r="AU248" s="23" t="s">
        <v>82</v>
      </c>
      <c r="AY248" s="23" t="s">
        <v>131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80</v>
      </c>
      <c r="BK248" s="231">
        <f>ROUND(I248*H248,2)</f>
        <v>0</v>
      </c>
      <c r="BL248" s="23" t="s">
        <v>305</v>
      </c>
      <c r="BM248" s="23" t="s">
        <v>510</v>
      </c>
    </row>
    <row r="249" s="11" customFormat="1">
      <c r="B249" s="236"/>
      <c r="C249" s="237"/>
      <c r="D249" s="238" t="s">
        <v>171</v>
      </c>
      <c r="E249" s="239" t="s">
        <v>21</v>
      </c>
      <c r="F249" s="240" t="s">
        <v>502</v>
      </c>
      <c r="G249" s="237"/>
      <c r="H249" s="241">
        <v>33.122999999999998</v>
      </c>
      <c r="I249" s="242"/>
      <c r="J249" s="237"/>
      <c r="K249" s="237"/>
      <c r="L249" s="243"/>
      <c r="M249" s="244"/>
      <c r="N249" s="245"/>
      <c r="O249" s="245"/>
      <c r="P249" s="245"/>
      <c r="Q249" s="245"/>
      <c r="R249" s="245"/>
      <c r="S249" s="245"/>
      <c r="T249" s="246"/>
      <c r="AT249" s="247" t="s">
        <v>171</v>
      </c>
      <c r="AU249" s="247" t="s">
        <v>82</v>
      </c>
      <c r="AV249" s="11" t="s">
        <v>82</v>
      </c>
      <c r="AW249" s="11" t="s">
        <v>35</v>
      </c>
      <c r="AX249" s="11" t="s">
        <v>72</v>
      </c>
      <c r="AY249" s="247" t="s">
        <v>131</v>
      </c>
    </row>
    <row r="250" s="11" customFormat="1">
      <c r="B250" s="236"/>
      <c r="C250" s="237"/>
      <c r="D250" s="238" t="s">
        <v>171</v>
      </c>
      <c r="E250" s="239" t="s">
        <v>21</v>
      </c>
      <c r="F250" s="240" t="s">
        <v>396</v>
      </c>
      <c r="G250" s="237"/>
      <c r="H250" s="241">
        <v>12.773</v>
      </c>
      <c r="I250" s="242"/>
      <c r="J250" s="237"/>
      <c r="K250" s="237"/>
      <c r="L250" s="243"/>
      <c r="M250" s="244"/>
      <c r="N250" s="245"/>
      <c r="O250" s="245"/>
      <c r="P250" s="245"/>
      <c r="Q250" s="245"/>
      <c r="R250" s="245"/>
      <c r="S250" s="245"/>
      <c r="T250" s="246"/>
      <c r="AT250" s="247" t="s">
        <v>171</v>
      </c>
      <c r="AU250" s="247" t="s">
        <v>82</v>
      </c>
      <c r="AV250" s="11" t="s">
        <v>82</v>
      </c>
      <c r="AW250" s="11" t="s">
        <v>35</v>
      </c>
      <c r="AX250" s="11" t="s">
        <v>72</v>
      </c>
      <c r="AY250" s="247" t="s">
        <v>131</v>
      </c>
    </row>
    <row r="251" s="11" customFormat="1">
      <c r="B251" s="236"/>
      <c r="C251" s="237"/>
      <c r="D251" s="238" t="s">
        <v>171</v>
      </c>
      <c r="E251" s="239" t="s">
        <v>21</v>
      </c>
      <c r="F251" s="240" t="s">
        <v>397</v>
      </c>
      <c r="G251" s="237"/>
      <c r="H251" s="241">
        <v>3.3740000000000001</v>
      </c>
      <c r="I251" s="242"/>
      <c r="J251" s="237"/>
      <c r="K251" s="237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171</v>
      </c>
      <c r="AU251" s="247" t="s">
        <v>82</v>
      </c>
      <c r="AV251" s="11" t="s">
        <v>82</v>
      </c>
      <c r="AW251" s="11" t="s">
        <v>35</v>
      </c>
      <c r="AX251" s="11" t="s">
        <v>72</v>
      </c>
      <c r="AY251" s="247" t="s">
        <v>131</v>
      </c>
    </row>
    <row r="252" s="11" customFormat="1">
      <c r="B252" s="236"/>
      <c r="C252" s="237"/>
      <c r="D252" s="238" t="s">
        <v>171</v>
      </c>
      <c r="E252" s="239" t="s">
        <v>21</v>
      </c>
      <c r="F252" s="240" t="s">
        <v>389</v>
      </c>
      <c r="G252" s="237"/>
      <c r="H252" s="241">
        <v>153.35900000000001</v>
      </c>
      <c r="I252" s="242"/>
      <c r="J252" s="237"/>
      <c r="K252" s="237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171</v>
      </c>
      <c r="AU252" s="247" t="s">
        <v>82</v>
      </c>
      <c r="AV252" s="11" t="s">
        <v>82</v>
      </c>
      <c r="AW252" s="11" t="s">
        <v>35</v>
      </c>
      <c r="AX252" s="11" t="s">
        <v>72</v>
      </c>
      <c r="AY252" s="247" t="s">
        <v>131</v>
      </c>
    </row>
    <row r="253" s="11" customFormat="1">
      <c r="B253" s="236"/>
      <c r="C253" s="237"/>
      <c r="D253" s="238" t="s">
        <v>171</v>
      </c>
      <c r="E253" s="239" t="s">
        <v>21</v>
      </c>
      <c r="F253" s="240" t="s">
        <v>390</v>
      </c>
      <c r="G253" s="237"/>
      <c r="H253" s="241">
        <v>46.674999999999997</v>
      </c>
      <c r="I253" s="242"/>
      <c r="J253" s="237"/>
      <c r="K253" s="237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171</v>
      </c>
      <c r="AU253" s="247" t="s">
        <v>82</v>
      </c>
      <c r="AV253" s="11" t="s">
        <v>82</v>
      </c>
      <c r="AW253" s="11" t="s">
        <v>35</v>
      </c>
      <c r="AX253" s="11" t="s">
        <v>72</v>
      </c>
      <c r="AY253" s="247" t="s">
        <v>131</v>
      </c>
    </row>
    <row r="254" s="11" customFormat="1">
      <c r="B254" s="236"/>
      <c r="C254" s="237"/>
      <c r="D254" s="238" t="s">
        <v>171</v>
      </c>
      <c r="E254" s="239" t="s">
        <v>21</v>
      </c>
      <c r="F254" s="240" t="s">
        <v>511</v>
      </c>
      <c r="G254" s="237"/>
      <c r="H254" s="241">
        <v>106</v>
      </c>
      <c r="I254" s="242"/>
      <c r="J254" s="237"/>
      <c r="K254" s="237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171</v>
      </c>
      <c r="AU254" s="247" t="s">
        <v>82</v>
      </c>
      <c r="AV254" s="11" t="s">
        <v>82</v>
      </c>
      <c r="AW254" s="11" t="s">
        <v>35</v>
      </c>
      <c r="AX254" s="11" t="s">
        <v>72</v>
      </c>
      <c r="AY254" s="247" t="s">
        <v>131</v>
      </c>
    </row>
    <row r="255" s="12" customFormat="1">
      <c r="B255" s="250"/>
      <c r="C255" s="251"/>
      <c r="D255" s="238" t="s">
        <v>171</v>
      </c>
      <c r="E255" s="252" t="s">
        <v>21</v>
      </c>
      <c r="F255" s="253" t="s">
        <v>194</v>
      </c>
      <c r="G255" s="251"/>
      <c r="H255" s="254">
        <v>355.30399999999997</v>
      </c>
      <c r="I255" s="255"/>
      <c r="J255" s="251"/>
      <c r="K255" s="251"/>
      <c r="L255" s="256"/>
      <c r="M255" s="271"/>
      <c r="N255" s="272"/>
      <c r="O255" s="272"/>
      <c r="P255" s="272"/>
      <c r="Q255" s="272"/>
      <c r="R255" s="272"/>
      <c r="S255" s="272"/>
      <c r="T255" s="273"/>
      <c r="AT255" s="260" t="s">
        <v>171</v>
      </c>
      <c r="AU255" s="260" t="s">
        <v>82</v>
      </c>
      <c r="AV255" s="12" t="s">
        <v>151</v>
      </c>
      <c r="AW255" s="12" t="s">
        <v>35</v>
      </c>
      <c r="AX255" s="12" t="s">
        <v>80</v>
      </c>
      <c r="AY255" s="260" t="s">
        <v>131</v>
      </c>
    </row>
    <row r="256" s="1" customFormat="1" ht="6.96" customHeight="1">
      <c r="B256" s="66"/>
      <c r="C256" s="67"/>
      <c r="D256" s="67"/>
      <c r="E256" s="67"/>
      <c r="F256" s="67"/>
      <c r="G256" s="67"/>
      <c r="H256" s="67"/>
      <c r="I256" s="165"/>
      <c r="J256" s="67"/>
      <c r="K256" s="67"/>
      <c r="L256" s="71"/>
    </row>
  </sheetData>
  <sheetProtection sheet="1" autoFilter="0" formatColumns="0" formatRows="0" objects="1" scenarios="1" spinCount="100000" saltValue="iErkcq5tGE902CyLr1MhzHsSIN7LVJ0UNp3VCsyStqjGwiKLIuwxSwPxjHxcdnsybs3bYRZn0PoscHkdbOSFhQ==" hashValue="qR95e/2IeS0qkIMUNrP3uu/CvOOgRdzO0ONDuPiIOXTMiYD87lPI9fup1g8HH+zwoxL2IDb3L3jfFrBP5ZWVLQ==" algorithmName="SHA-512" password="CC35"/>
  <autoFilter ref="C87:K255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96</v>
      </c>
      <c r="G1" s="138" t="s">
        <v>97</v>
      </c>
      <c r="H1" s="138"/>
      <c r="I1" s="139"/>
      <c r="J1" s="138" t="s">
        <v>98</v>
      </c>
      <c r="K1" s="137" t="s">
        <v>99</v>
      </c>
      <c r="L1" s="138" t="s">
        <v>100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92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Oplocení zámku Vinoř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512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6. 11. 2017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ROUND(SUM(BE81:BE103), 2)</f>
        <v>0</v>
      </c>
      <c r="G30" s="46"/>
      <c r="H30" s="46"/>
      <c r="I30" s="157">
        <v>0.20999999999999999</v>
      </c>
      <c r="J30" s="156">
        <f>ROUND(ROUND((SUM(BE81:BE103)),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ROUND(SUM(BF81:BF103), 2)</f>
        <v>0</v>
      </c>
      <c r="G31" s="46"/>
      <c r="H31" s="46"/>
      <c r="I31" s="157">
        <v>0.14999999999999999</v>
      </c>
      <c r="J31" s="156">
        <f>ROUND(ROUND((SUM(BF81:BF103)),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ROUND(SUM(BG81:BG103),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ROUND(SUM(BH81:BH103),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ROUND(SUM(BI81:BI103),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105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Oplocení zámku Vinoř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300 - Mlatová cesta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Vinoř</v>
      </c>
      <c r="G49" s="46"/>
      <c r="H49" s="46"/>
      <c r="I49" s="145" t="s">
        <v>25</v>
      </c>
      <c r="J49" s="146" t="str">
        <f>IF(J12="","",J12)</f>
        <v>6. 11. 2017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Městská část Praha - Vinoř</v>
      </c>
      <c r="G51" s="46"/>
      <c r="H51" s="46"/>
      <c r="I51" s="145" t="s">
        <v>33</v>
      </c>
      <c r="J51" s="43" t="str">
        <f>E21</f>
        <v>Ing. Luboš Rajniš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106</v>
      </c>
      <c r="D54" s="158"/>
      <c r="E54" s="158"/>
      <c r="F54" s="158"/>
      <c r="G54" s="158"/>
      <c r="H54" s="158"/>
      <c r="I54" s="172"/>
      <c r="J54" s="173" t="s">
        <v>107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108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109</v>
      </c>
    </row>
    <row r="57" s="7" customFormat="1" ht="24.96" customHeight="1">
      <c r="B57" s="176"/>
      <c r="C57" s="177"/>
      <c r="D57" s="178" t="s">
        <v>160</v>
      </c>
      <c r="E57" s="179"/>
      <c r="F57" s="179"/>
      <c r="G57" s="179"/>
      <c r="H57" s="179"/>
      <c r="I57" s="180"/>
      <c r="J57" s="181">
        <f>J82</f>
        <v>0</v>
      </c>
      <c r="K57" s="182"/>
    </row>
    <row r="58" s="8" customFormat="1" ht="19.92" customHeight="1">
      <c r="B58" s="183"/>
      <c r="C58" s="184"/>
      <c r="D58" s="185" t="s">
        <v>215</v>
      </c>
      <c r="E58" s="186"/>
      <c r="F58" s="186"/>
      <c r="G58" s="186"/>
      <c r="H58" s="186"/>
      <c r="I58" s="187"/>
      <c r="J58" s="188">
        <f>J83</f>
        <v>0</v>
      </c>
      <c r="K58" s="189"/>
    </row>
    <row r="59" s="8" customFormat="1" ht="19.92" customHeight="1">
      <c r="B59" s="183"/>
      <c r="C59" s="184"/>
      <c r="D59" s="185" t="s">
        <v>513</v>
      </c>
      <c r="E59" s="186"/>
      <c r="F59" s="186"/>
      <c r="G59" s="186"/>
      <c r="H59" s="186"/>
      <c r="I59" s="187"/>
      <c r="J59" s="188">
        <f>J92</f>
        <v>0</v>
      </c>
      <c r="K59" s="189"/>
    </row>
    <row r="60" s="8" customFormat="1" ht="19.92" customHeight="1">
      <c r="B60" s="183"/>
      <c r="C60" s="184"/>
      <c r="D60" s="185" t="s">
        <v>161</v>
      </c>
      <c r="E60" s="186"/>
      <c r="F60" s="186"/>
      <c r="G60" s="186"/>
      <c r="H60" s="186"/>
      <c r="I60" s="187"/>
      <c r="J60" s="188">
        <f>J98</f>
        <v>0</v>
      </c>
      <c r="K60" s="189"/>
    </row>
    <row r="61" s="8" customFormat="1" ht="19.92" customHeight="1">
      <c r="B61" s="183"/>
      <c r="C61" s="184"/>
      <c r="D61" s="185" t="s">
        <v>220</v>
      </c>
      <c r="E61" s="186"/>
      <c r="F61" s="186"/>
      <c r="G61" s="186"/>
      <c r="H61" s="186"/>
      <c r="I61" s="187"/>
      <c r="J61" s="188">
        <f>J102</f>
        <v>0</v>
      </c>
      <c r="K61" s="189"/>
    </row>
    <row r="62" s="1" customFormat="1" ht="21.84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="1" customFormat="1" ht="6.96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="1" customFormat="1" ht="6.96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="1" customFormat="1" ht="36.96" customHeight="1">
      <c r="B68" s="45"/>
      <c r="C68" s="72" t="s">
        <v>115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6.96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6.5" customHeight="1">
      <c r="B71" s="45"/>
      <c r="C71" s="73"/>
      <c r="D71" s="73"/>
      <c r="E71" s="191" t="str">
        <f>E7</f>
        <v>Oplocení zámku Vinoř</v>
      </c>
      <c r="F71" s="75"/>
      <c r="G71" s="75"/>
      <c r="H71" s="75"/>
      <c r="I71" s="190"/>
      <c r="J71" s="73"/>
      <c r="K71" s="73"/>
      <c r="L71" s="71"/>
    </row>
    <row r="72" s="1" customFormat="1" ht="14.4" customHeight="1">
      <c r="B72" s="45"/>
      <c r="C72" s="75" t="s">
        <v>102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7.25" customHeight="1">
      <c r="B73" s="45"/>
      <c r="C73" s="73"/>
      <c r="D73" s="73"/>
      <c r="E73" s="81" t="str">
        <f>E9</f>
        <v>300 - Mlatová cesta</v>
      </c>
      <c r="F73" s="73"/>
      <c r="G73" s="73"/>
      <c r="H73" s="73"/>
      <c r="I73" s="190"/>
      <c r="J73" s="73"/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8" customHeight="1">
      <c r="B75" s="45"/>
      <c r="C75" s="75" t="s">
        <v>23</v>
      </c>
      <c r="D75" s="73"/>
      <c r="E75" s="73"/>
      <c r="F75" s="192" t="str">
        <f>F12</f>
        <v>Vinoř</v>
      </c>
      <c r="G75" s="73"/>
      <c r="H75" s="73"/>
      <c r="I75" s="193" t="s">
        <v>25</v>
      </c>
      <c r="J75" s="84" t="str">
        <f>IF(J12="","",J12)</f>
        <v>6. 11. 2017</v>
      </c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>
      <c r="B77" s="45"/>
      <c r="C77" s="75" t="s">
        <v>27</v>
      </c>
      <c r="D77" s="73"/>
      <c r="E77" s="73"/>
      <c r="F77" s="192" t="str">
        <f>E15</f>
        <v>Městská část Praha - Vinoř</v>
      </c>
      <c r="G77" s="73"/>
      <c r="H77" s="73"/>
      <c r="I77" s="193" t="s">
        <v>33</v>
      </c>
      <c r="J77" s="192" t="str">
        <f>E21</f>
        <v>Ing. Luboš Rajniš</v>
      </c>
      <c r="K77" s="73"/>
      <c r="L77" s="71"/>
    </row>
    <row r="78" s="1" customFormat="1" ht="14.4" customHeight="1">
      <c r="B78" s="45"/>
      <c r="C78" s="75" t="s">
        <v>31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="1" customFormat="1" ht="10.32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="9" customFormat="1" ht="29.28" customHeight="1">
      <c r="B80" s="194"/>
      <c r="C80" s="195" t="s">
        <v>116</v>
      </c>
      <c r="D80" s="196" t="s">
        <v>57</v>
      </c>
      <c r="E80" s="196" t="s">
        <v>53</v>
      </c>
      <c r="F80" s="196" t="s">
        <v>117</v>
      </c>
      <c r="G80" s="196" t="s">
        <v>118</v>
      </c>
      <c r="H80" s="196" t="s">
        <v>119</v>
      </c>
      <c r="I80" s="197" t="s">
        <v>120</v>
      </c>
      <c r="J80" s="196" t="s">
        <v>107</v>
      </c>
      <c r="K80" s="198" t="s">
        <v>121</v>
      </c>
      <c r="L80" s="199"/>
      <c r="M80" s="101" t="s">
        <v>122</v>
      </c>
      <c r="N80" s="102" t="s">
        <v>42</v>
      </c>
      <c r="O80" s="102" t="s">
        <v>123</v>
      </c>
      <c r="P80" s="102" t="s">
        <v>124</v>
      </c>
      <c r="Q80" s="102" t="s">
        <v>125</v>
      </c>
      <c r="R80" s="102" t="s">
        <v>126</v>
      </c>
      <c r="S80" s="102" t="s">
        <v>127</v>
      </c>
      <c r="T80" s="103" t="s">
        <v>128</v>
      </c>
    </row>
    <row r="81" s="1" customFormat="1" ht="29.28" customHeight="1">
      <c r="B81" s="45"/>
      <c r="C81" s="107" t="s">
        <v>108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</f>
        <v>0</v>
      </c>
      <c r="Q81" s="105"/>
      <c r="R81" s="201">
        <f>R82</f>
        <v>8.0273795999999997</v>
      </c>
      <c r="S81" s="105"/>
      <c r="T81" s="202">
        <f>T82</f>
        <v>21.699999999999999</v>
      </c>
      <c r="AT81" s="23" t="s">
        <v>71</v>
      </c>
      <c r="AU81" s="23" t="s">
        <v>109</v>
      </c>
      <c r="BK81" s="203">
        <f>BK82</f>
        <v>0</v>
      </c>
    </row>
    <row r="82" s="10" customFormat="1" ht="37.44" customHeight="1">
      <c r="B82" s="204"/>
      <c r="C82" s="205"/>
      <c r="D82" s="206" t="s">
        <v>71</v>
      </c>
      <c r="E82" s="207" t="s">
        <v>163</v>
      </c>
      <c r="F82" s="207" t="s">
        <v>164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P83+P92+P98+P102</f>
        <v>0</v>
      </c>
      <c r="Q82" s="212"/>
      <c r="R82" s="213">
        <f>R83+R92+R98+R102</f>
        <v>8.0273795999999997</v>
      </c>
      <c r="S82" s="212"/>
      <c r="T82" s="214">
        <f>T83+T92+T98+T102</f>
        <v>21.699999999999999</v>
      </c>
      <c r="AR82" s="215" t="s">
        <v>80</v>
      </c>
      <c r="AT82" s="216" t="s">
        <v>71</v>
      </c>
      <c r="AU82" s="216" t="s">
        <v>72</v>
      </c>
      <c r="AY82" s="215" t="s">
        <v>131</v>
      </c>
      <c r="BK82" s="217">
        <f>BK83+BK92+BK98+BK102</f>
        <v>0</v>
      </c>
    </row>
    <row r="83" s="10" customFormat="1" ht="19.92" customHeight="1">
      <c r="B83" s="204"/>
      <c r="C83" s="205"/>
      <c r="D83" s="206" t="s">
        <v>71</v>
      </c>
      <c r="E83" s="218" t="s">
        <v>80</v>
      </c>
      <c r="F83" s="218" t="s">
        <v>225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SUM(P84:P91)</f>
        <v>0</v>
      </c>
      <c r="Q83" s="212"/>
      <c r="R83" s="213">
        <f>SUM(R84:R91)</f>
        <v>0</v>
      </c>
      <c r="S83" s="212"/>
      <c r="T83" s="214">
        <f>SUM(T84:T91)</f>
        <v>21.699999999999999</v>
      </c>
      <c r="AR83" s="215" t="s">
        <v>80</v>
      </c>
      <c r="AT83" s="216" t="s">
        <v>71</v>
      </c>
      <c r="AU83" s="216" t="s">
        <v>80</v>
      </c>
      <c r="AY83" s="215" t="s">
        <v>131</v>
      </c>
      <c r="BK83" s="217">
        <f>SUM(BK84:BK91)</f>
        <v>0</v>
      </c>
    </row>
    <row r="84" s="1" customFormat="1" ht="16.5" customHeight="1">
      <c r="B84" s="45"/>
      <c r="C84" s="220" t="s">
        <v>80</v>
      </c>
      <c r="D84" s="220" t="s">
        <v>134</v>
      </c>
      <c r="E84" s="221" t="s">
        <v>514</v>
      </c>
      <c r="F84" s="222" t="s">
        <v>515</v>
      </c>
      <c r="G84" s="223" t="s">
        <v>179</v>
      </c>
      <c r="H84" s="224">
        <v>43.399999999999999</v>
      </c>
      <c r="I84" s="225"/>
      <c r="J84" s="226">
        <f>ROUND(I84*H84,2)</f>
        <v>0</v>
      </c>
      <c r="K84" s="222" t="s">
        <v>516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0.5</v>
      </c>
      <c r="T84" s="230">
        <f>S84*H84</f>
        <v>21.699999999999999</v>
      </c>
      <c r="AR84" s="23" t="s">
        <v>151</v>
      </c>
      <c r="AT84" s="23" t="s">
        <v>134</v>
      </c>
      <c r="AU84" s="23" t="s">
        <v>82</v>
      </c>
      <c r="AY84" s="23" t="s">
        <v>131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151</v>
      </c>
      <c r="BM84" s="23" t="s">
        <v>517</v>
      </c>
    </row>
    <row r="85" s="13" customFormat="1">
      <c r="B85" s="274"/>
      <c r="C85" s="275"/>
      <c r="D85" s="238" t="s">
        <v>171</v>
      </c>
      <c r="E85" s="276" t="s">
        <v>21</v>
      </c>
      <c r="F85" s="277" t="s">
        <v>518</v>
      </c>
      <c r="G85" s="275"/>
      <c r="H85" s="276" t="s">
        <v>21</v>
      </c>
      <c r="I85" s="278"/>
      <c r="J85" s="275"/>
      <c r="K85" s="275"/>
      <c r="L85" s="279"/>
      <c r="M85" s="280"/>
      <c r="N85" s="281"/>
      <c r="O85" s="281"/>
      <c r="P85" s="281"/>
      <c r="Q85" s="281"/>
      <c r="R85" s="281"/>
      <c r="S85" s="281"/>
      <c r="T85" s="282"/>
      <c r="AT85" s="283" t="s">
        <v>171</v>
      </c>
      <c r="AU85" s="283" t="s">
        <v>82</v>
      </c>
      <c r="AV85" s="13" t="s">
        <v>80</v>
      </c>
      <c r="AW85" s="13" t="s">
        <v>35</v>
      </c>
      <c r="AX85" s="13" t="s">
        <v>72</v>
      </c>
      <c r="AY85" s="283" t="s">
        <v>131</v>
      </c>
    </row>
    <row r="86" s="11" customFormat="1">
      <c r="B86" s="236"/>
      <c r="C86" s="237"/>
      <c r="D86" s="238" t="s">
        <v>171</v>
      </c>
      <c r="E86" s="239" t="s">
        <v>21</v>
      </c>
      <c r="F86" s="240" t="s">
        <v>519</v>
      </c>
      <c r="G86" s="237"/>
      <c r="H86" s="241">
        <v>43.399999999999999</v>
      </c>
      <c r="I86" s="242"/>
      <c r="J86" s="237"/>
      <c r="K86" s="237"/>
      <c r="L86" s="243"/>
      <c r="M86" s="244"/>
      <c r="N86" s="245"/>
      <c r="O86" s="245"/>
      <c r="P86" s="245"/>
      <c r="Q86" s="245"/>
      <c r="R86" s="245"/>
      <c r="S86" s="245"/>
      <c r="T86" s="246"/>
      <c r="AT86" s="247" t="s">
        <v>171</v>
      </c>
      <c r="AU86" s="247" t="s">
        <v>82</v>
      </c>
      <c r="AV86" s="11" t="s">
        <v>82</v>
      </c>
      <c r="AW86" s="11" t="s">
        <v>35</v>
      </c>
      <c r="AX86" s="11" t="s">
        <v>80</v>
      </c>
      <c r="AY86" s="247" t="s">
        <v>131</v>
      </c>
    </row>
    <row r="87" s="1" customFormat="1" ht="16.5" customHeight="1">
      <c r="B87" s="45"/>
      <c r="C87" s="220" t="s">
        <v>82</v>
      </c>
      <c r="D87" s="220" t="s">
        <v>134</v>
      </c>
      <c r="E87" s="221" t="s">
        <v>520</v>
      </c>
      <c r="F87" s="222" t="s">
        <v>521</v>
      </c>
      <c r="G87" s="223" t="s">
        <v>169</v>
      </c>
      <c r="H87" s="224">
        <v>10.85</v>
      </c>
      <c r="I87" s="225"/>
      <c r="J87" s="226">
        <f>ROUND(I87*H87,2)</f>
        <v>0</v>
      </c>
      <c r="K87" s="222" t="s">
        <v>516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151</v>
      </c>
      <c r="AT87" s="23" t="s">
        <v>134</v>
      </c>
      <c r="AU87" s="23" t="s">
        <v>82</v>
      </c>
      <c r="AY87" s="23" t="s">
        <v>131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151</v>
      </c>
      <c r="BM87" s="23" t="s">
        <v>522</v>
      </c>
    </row>
    <row r="88" s="11" customFormat="1">
      <c r="B88" s="236"/>
      <c r="C88" s="237"/>
      <c r="D88" s="238" t="s">
        <v>171</v>
      </c>
      <c r="E88" s="239" t="s">
        <v>21</v>
      </c>
      <c r="F88" s="240" t="s">
        <v>523</v>
      </c>
      <c r="G88" s="237"/>
      <c r="H88" s="241">
        <v>10.85</v>
      </c>
      <c r="I88" s="242"/>
      <c r="J88" s="237"/>
      <c r="K88" s="237"/>
      <c r="L88" s="243"/>
      <c r="M88" s="244"/>
      <c r="N88" s="245"/>
      <c r="O88" s="245"/>
      <c r="P88" s="245"/>
      <c r="Q88" s="245"/>
      <c r="R88" s="245"/>
      <c r="S88" s="245"/>
      <c r="T88" s="246"/>
      <c r="AT88" s="247" t="s">
        <v>171</v>
      </c>
      <c r="AU88" s="247" t="s">
        <v>82</v>
      </c>
      <c r="AV88" s="11" t="s">
        <v>82</v>
      </c>
      <c r="AW88" s="11" t="s">
        <v>35</v>
      </c>
      <c r="AX88" s="11" t="s">
        <v>80</v>
      </c>
      <c r="AY88" s="247" t="s">
        <v>131</v>
      </c>
    </row>
    <row r="89" s="1" customFormat="1" ht="16.5" customHeight="1">
      <c r="B89" s="45"/>
      <c r="C89" s="220" t="s">
        <v>146</v>
      </c>
      <c r="D89" s="220" t="s">
        <v>134</v>
      </c>
      <c r="E89" s="221" t="s">
        <v>524</v>
      </c>
      <c r="F89" s="222" t="s">
        <v>525</v>
      </c>
      <c r="G89" s="223" t="s">
        <v>169</v>
      </c>
      <c r="H89" s="224">
        <v>10.85</v>
      </c>
      <c r="I89" s="225"/>
      <c r="J89" s="226">
        <f>ROUND(I89*H89,2)</f>
        <v>0</v>
      </c>
      <c r="K89" s="222" t="s">
        <v>516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151</v>
      </c>
      <c r="AT89" s="23" t="s">
        <v>134</v>
      </c>
      <c r="AU89" s="23" t="s">
        <v>82</v>
      </c>
      <c r="AY89" s="23" t="s">
        <v>131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151</v>
      </c>
      <c r="BM89" s="23" t="s">
        <v>526</v>
      </c>
    </row>
    <row r="90" s="1" customFormat="1" ht="16.5" customHeight="1">
      <c r="B90" s="45"/>
      <c r="C90" s="220" t="s">
        <v>151</v>
      </c>
      <c r="D90" s="220" t="s">
        <v>134</v>
      </c>
      <c r="E90" s="221" t="s">
        <v>527</v>
      </c>
      <c r="F90" s="222" t="s">
        <v>528</v>
      </c>
      <c r="G90" s="223" t="s">
        <v>200</v>
      </c>
      <c r="H90" s="224">
        <v>19.530000000000001</v>
      </c>
      <c r="I90" s="225"/>
      <c r="J90" s="226">
        <f>ROUND(I90*H90,2)</f>
        <v>0</v>
      </c>
      <c r="K90" s="222" t="s">
        <v>516</v>
      </c>
      <c r="L90" s="71"/>
      <c r="M90" s="227" t="s">
        <v>21</v>
      </c>
      <c r="N90" s="228" t="s">
        <v>43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151</v>
      </c>
      <c r="AT90" s="23" t="s">
        <v>134</v>
      </c>
      <c r="AU90" s="23" t="s">
        <v>82</v>
      </c>
      <c r="AY90" s="23" t="s">
        <v>131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80</v>
      </c>
      <c r="BK90" s="231">
        <f>ROUND(I90*H90,2)</f>
        <v>0</v>
      </c>
      <c r="BL90" s="23" t="s">
        <v>151</v>
      </c>
      <c r="BM90" s="23" t="s">
        <v>529</v>
      </c>
    </row>
    <row r="91" s="11" customFormat="1">
      <c r="B91" s="236"/>
      <c r="C91" s="237"/>
      <c r="D91" s="238" t="s">
        <v>171</v>
      </c>
      <c r="E91" s="239" t="s">
        <v>21</v>
      </c>
      <c r="F91" s="240" t="s">
        <v>530</v>
      </c>
      <c r="G91" s="237"/>
      <c r="H91" s="241">
        <v>19.530000000000001</v>
      </c>
      <c r="I91" s="242"/>
      <c r="J91" s="237"/>
      <c r="K91" s="237"/>
      <c r="L91" s="243"/>
      <c r="M91" s="244"/>
      <c r="N91" s="245"/>
      <c r="O91" s="245"/>
      <c r="P91" s="245"/>
      <c r="Q91" s="245"/>
      <c r="R91" s="245"/>
      <c r="S91" s="245"/>
      <c r="T91" s="246"/>
      <c r="AT91" s="247" t="s">
        <v>171</v>
      </c>
      <c r="AU91" s="247" t="s">
        <v>82</v>
      </c>
      <c r="AV91" s="11" t="s">
        <v>82</v>
      </c>
      <c r="AW91" s="11" t="s">
        <v>35</v>
      </c>
      <c r="AX91" s="11" t="s">
        <v>80</v>
      </c>
      <c r="AY91" s="247" t="s">
        <v>131</v>
      </c>
    </row>
    <row r="92" s="10" customFormat="1" ht="29.88" customHeight="1">
      <c r="B92" s="204"/>
      <c r="C92" s="205"/>
      <c r="D92" s="206" t="s">
        <v>71</v>
      </c>
      <c r="E92" s="218" t="s">
        <v>130</v>
      </c>
      <c r="F92" s="218" t="s">
        <v>531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SUM(P93:P97)</f>
        <v>0</v>
      </c>
      <c r="Q92" s="212"/>
      <c r="R92" s="213">
        <f>SUM(R93:R97)</f>
        <v>0</v>
      </c>
      <c r="S92" s="212"/>
      <c r="T92" s="214">
        <f>SUM(T93:T97)</f>
        <v>0</v>
      </c>
      <c r="AR92" s="215" t="s">
        <v>80</v>
      </c>
      <c r="AT92" s="216" t="s">
        <v>71</v>
      </c>
      <c r="AU92" s="216" t="s">
        <v>80</v>
      </c>
      <c r="AY92" s="215" t="s">
        <v>131</v>
      </c>
      <c r="BK92" s="217">
        <f>SUM(BK93:BK97)</f>
        <v>0</v>
      </c>
    </row>
    <row r="93" s="1" customFormat="1" ht="16.5" customHeight="1">
      <c r="B93" s="45"/>
      <c r="C93" s="220" t="s">
        <v>130</v>
      </c>
      <c r="D93" s="220" t="s">
        <v>134</v>
      </c>
      <c r="E93" s="221" t="s">
        <v>532</v>
      </c>
      <c r="F93" s="222" t="s">
        <v>533</v>
      </c>
      <c r="G93" s="223" t="s">
        <v>179</v>
      </c>
      <c r="H93" s="224">
        <v>81.760000000000005</v>
      </c>
      <c r="I93" s="225"/>
      <c r="J93" s="226">
        <f>ROUND(I93*H93,2)</f>
        <v>0</v>
      </c>
      <c r="K93" s="222" t="s">
        <v>516</v>
      </c>
      <c r="L93" s="71"/>
      <c r="M93" s="227" t="s">
        <v>21</v>
      </c>
      <c r="N93" s="228" t="s">
        <v>43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151</v>
      </c>
      <c r="AT93" s="23" t="s">
        <v>134</v>
      </c>
      <c r="AU93" s="23" t="s">
        <v>82</v>
      </c>
      <c r="AY93" s="23" t="s">
        <v>131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151</v>
      </c>
      <c r="BM93" s="23" t="s">
        <v>534</v>
      </c>
    </row>
    <row r="94" s="1" customFormat="1" ht="16.5" customHeight="1">
      <c r="B94" s="45"/>
      <c r="C94" s="220" t="s">
        <v>197</v>
      </c>
      <c r="D94" s="220" t="s">
        <v>134</v>
      </c>
      <c r="E94" s="221" t="s">
        <v>535</v>
      </c>
      <c r="F94" s="222" t="s">
        <v>536</v>
      </c>
      <c r="G94" s="223" t="s">
        <v>179</v>
      </c>
      <c r="H94" s="224">
        <v>89.936000000000007</v>
      </c>
      <c r="I94" s="225"/>
      <c r="J94" s="226">
        <f>ROUND(I94*H94,2)</f>
        <v>0</v>
      </c>
      <c r="K94" s="222" t="s">
        <v>516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151</v>
      </c>
      <c r="AT94" s="23" t="s">
        <v>134</v>
      </c>
      <c r="AU94" s="23" t="s">
        <v>82</v>
      </c>
      <c r="AY94" s="23" t="s">
        <v>131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151</v>
      </c>
      <c r="BM94" s="23" t="s">
        <v>537</v>
      </c>
    </row>
    <row r="95" s="11" customFormat="1">
      <c r="B95" s="236"/>
      <c r="C95" s="237"/>
      <c r="D95" s="238" t="s">
        <v>171</v>
      </c>
      <c r="E95" s="237"/>
      <c r="F95" s="240" t="s">
        <v>538</v>
      </c>
      <c r="G95" s="237"/>
      <c r="H95" s="241">
        <v>89.936000000000007</v>
      </c>
      <c r="I95" s="242"/>
      <c r="J95" s="237"/>
      <c r="K95" s="237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171</v>
      </c>
      <c r="AU95" s="247" t="s">
        <v>82</v>
      </c>
      <c r="AV95" s="11" t="s">
        <v>82</v>
      </c>
      <c r="AW95" s="11" t="s">
        <v>6</v>
      </c>
      <c r="AX95" s="11" t="s">
        <v>80</v>
      </c>
      <c r="AY95" s="247" t="s">
        <v>131</v>
      </c>
    </row>
    <row r="96" s="1" customFormat="1" ht="16.5" customHeight="1">
      <c r="B96" s="45"/>
      <c r="C96" s="220" t="s">
        <v>202</v>
      </c>
      <c r="D96" s="220" t="s">
        <v>134</v>
      </c>
      <c r="E96" s="221" t="s">
        <v>539</v>
      </c>
      <c r="F96" s="222" t="s">
        <v>540</v>
      </c>
      <c r="G96" s="223" t="s">
        <v>179</v>
      </c>
      <c r="H96" s="224">
        <v>81.760000000000005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43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151</v>
      </c>
      <c r="AT96" s="23" t="s">
        <v>134</v>
      </c>
      <c r="AU96" s="23" t="s">
        <v>82</v>
      </c>
      <c r="AY96" s="23" t="s">
        <v>131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80</v>
      </c>
      <c r="BK96" s="231">
        <f>ROUND(I96*H96,2)</f>
        <v>0</v>
      </c>
      <c r="BL96" s="23" t="s">
        <v>151</v>
      </c>
      <c r="BM96" s="23" t="s">
        <v>541</v>
      </c>
    </row>
    <row r="97" s="1" customFormat="1">
      <c r="B97" s="45"/>
      <c r="C97" s="73"/>
      <c r="D97" s="238" t="s">
        <v>181</v>
      </c>
      <c r="E97" s="73"/>
      <c r="F97" s="248" t="s">
        <v>542</v>
      </c>
      <c r="G97" s="73"/>
      <c r="H97" s="73"/>
      <c r="I97" s="190"/>
      <c r="J97" s="73"/>
      <c r="K97" s="73"/>
      <c r="L97" s="71"/>
      <c r="M97" s="249"/>
      <c r="N97" s="46"/>
      <c r="O97" s="46"/>
      <c r="P97" s="46"/>
      <c r="Q97" s="46"/>
      <c r="R97" s="46"/>
      <c r="S97" s="46"/>
      <c r="T97" s="94"/>
      <c r="AT97" s="23" t="s">
        <v>181</v>
      </c>
      <c r="AU97" s="23" t="s">
        <v>82</v>
      </c>
    </row>
    <row r="98" s="10" customFormat="1" ht="29.88" customHeight="1">
      <c r="B98" s="204"/>
      <c r="C98" s="205"/>
      <c r="D98" s="206" t="s">
        <v>71</v>
      </c>
      <c r="E98" s="218" t="s">
        <v>165</v>
      </c>
      <c r="F98" s="218" t="s">
        <v>166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SUM(P99:P101)</f>
        <v>0</v>
      </c>
      <c r="Q98" s="212"/>
      <c r="R98" s="213">
        <f>SUM(R99:R101)</f>
        <v>8.0273795999999997</v>
      </c>
      <c r="S98" s="212"/>
      <c r="T98" s="214">
        <f>SUM(T99:T101)</f>
        <v>0</v>
      </c>
      <c r="AR98" s="215" t="s">
        <v>80</v>
      </c>
      <c r="AT98" s="216" t="s">
        <v>71</v>
      </c>
      <c r="AU98" s="216" t="s">
        <v>80</v>
      </c>
      <c r="AY98" s="215" t="s">
        <v>131</v>
      </c>
      <c r="BK98" s="217">
        <f>SUM(BK99:BK101)</f>
        <v>0</v>
      </c>
    </row>
    <row r="99" s="1" customFormat="1" ht="16.5" customHeight="1">
      <c r="B99" s="45"/>
      <c r="C99" s="220" t="s">
        <v>206</v>
      </c>
      <c r="D99" s="220" t="s">
        <v>134</v>
      </c>
      <c r="E99" s="221" t="s">
        <v>543</v>
      </c>
      <c r="F99" s="222" t="s">
        <v>544</v>
      </c>
      <c r="G99" s="223" t="s">
        <v>343</v>
      </c>
      <c r="H99" s="224">
        <v>53.719999999999999</v>
      </c>
      <c r="I99" s="225"/>
      <c r="J99" s="226">
        <f>ROUND(I99*H99,2)</f>
        <v>0</v>
      </c>
      <c r="K99" s="222" t="s">
        <v>516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0.14943000000000001</v>
      </c>
      <c r="R99" s="229">
        <f>Q99*H99</f>
        <v>8.0273795999999997</v>
      </c>
      <c r="S99" s="229">
        <v>0</v>
      </c>
      <c r="T99" s="230">
        <f>S99*H99</f>
        <v>0</v>
      </c>
      <c r="AR99" s="23" t="s">
        <v>151</v>
      </c>
      <c r="AT99" s="23" t="s">
        <v>134</v>
      </c>
      <c r="AU99" s="23" t="s">
        <v>82</v>
      </c>
      <c r="AY99" s="23" t="s">
        <v>131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151</v>
      </c>
      <c r="BM99" s="23" t="s">
        <v>545</v>
      </c>
    </row>
    <row r="100" s="13" customFormat="1">
      <c r="B100" s="274"/>
      <c r="C100" s="275"/>
      <c r="D100" s="238" t="s">
        <v>171</v>
      </c>
      <c r="E100" s="276" t="s">
        <v>21</v>
      </c>
      <c r="F100" s="277" t="s">
        <v>546</v>
      </c>
      <c r="G100" s="275"/>
      <c r="H100" s="276" t="s">
        <v>21</v>
      </c>
      <c r="I100" s="278"/>
      <c r="J100" s="275"/>
      <c r="K100" s="275"/>
      <c r="L100" s="279"/>
      <c r="M100" s="280"/>
      <c r="N100" s="281"/>
      <c r="O100" s="281"/>
      <c r="P100" s="281"/>
      <c r="Q100" s="281"/>
      <c r="R100" s="281"/>
      <c r="S100" s="281"/>
      <c r="T100" s="282"/>
      <c r="AT100" s="283" t="s">
        <v>171</v>
      </c>
      <c r="AU100" s="283" t="s">
        <v>82</v>
      </c>
      <c r="AV100" s="13" t="s">
        <v>80</v>
      </c>
      <c r="AW100" s="13" t="s">
        <v>35</v>
      </c>
      <c r="AX100" s="13" t="s">
        <v>72</v>
      </c>
      <c r="AY100" s="283" t="s">
        <v>131</v>
      </c>
    </row>
    <row r="101" s="11" customFormat="1">
      <c r="B101" s="236"/>
      <c r="C101" s="237"/>
      <c r="D101" s="238" t="s">
        <v>171</v>
      </c>
      <c r="E101" s="239" t="s">
        <v>21</v>
      </c>
      <c r="F101" s="240" t="s">
        <v>547</v>
      </c>
      <c r="G101" s="237"/>
      <c r="H101" s="241">
        <v>53.719999999999999</v>
      </c>
      <c r="I101" s="242"/>
      <c r="J101" s="237"/>
      <c r="K101" s="237"/>
      <c r="L101" s="243"/>
      <c r="M101" s="244"/>
      <c r="N101" s="245"/>
      <c r="O101" s="245"/>
      <c r="P101" s="245"/>
      <c r="Q101" s="245"/>
      <c r="R101" s="245"/>
      <c r="S101" s="245"/>
      <c r="T101" s="246"/>
      <c r="AT101" s="247" t="s">
        <v>171</v>
      </c>
      <c r="AU101" s="247" t="s">
        <v>82</v>
      </c>
      <c r="AV101" s="11" t="s">
        <v>82</v>
      </c>
      <c r="AW101" s="11" t="s">
        <v>35</v>
      </c>
      <c r="AX101" s="11" t="s">
        <v>80</v>
      </c>
      <c r="AY101" s="247" t="s">
        <v>131</v>
      </c>
    </row>
    <row r="102" s="10" customFormat="1" ht="29.88" customHeight="1">
      <c r="B102" s="204"/>
      <c r="C102" s="205"/>
      <c r="D102" s="206" t="s">
        <v>71</v>
      </c>
      <c r="E102" s="218" t="s">
        <v>421</v>
      </c>
      <c r="F102" s="218" t="s">
        <v>422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P103</f>
        <v>0</v>
      </c>
      <c r="Q102" s="212"/>
      <c r="R102" s="213">
        <f>R103</f>
        <v>0</v>
      </c>
      <c r="S102" s="212"/>
      <c r="T102" s="214">
        <f>T103</f>
        <v>0</v>
      </c>
      <c r="AR102" s="215" t="s">
        <v>80</v>
      </c>
      <c r="AT102" s="216" t="s">
        <v>71</v>
      </c>
      <c r="AU102" s="216" t="s">
        <v>80</v>
      </c>
      <c r="AY102" s="215" t="s">
        <v>131</v>
      </c>
      <c r="BK102" s="217">
        <f>BK103</f>
        <v>0</v>
      </c>
    </row>
    <row r="103" s="1" customFormat="1" ht="25.5" customHeight="1">
      <c r="B103" s="45"/>
      <c r="C103" s="220" t="s">
        <v>165</v>
      </c>
      <c r="D103" s="220" t="s">
        <v>134</v>
      </c>
      <c r="E103" s="221" t="s">
        <v>548</v>
      </c>
      <c r="F103" s="222" t="s">
        <v>549</v>
      </c>
      <c r="G103" s="223" t="s">
        <v>200</v>
      </c>
      <c r="H103" s="224">
        <v>8.0269999999999992</v>
      </c>
      <c r="I103" s="225"/>
      <c r="J103" s="226">
        <f>ROUND(I103*H103,2)</f>
        <v>0</v>
      </c>
      <c r="K103" s="222" t="s">
        <v>516</v>
      </c>
      <c r="L103" s="71"/>
      <c r="M103" s="227" t="s">
        <v>21</v>
      </c>
      <c r="N103" s="232" t="s">
        <v>43</v>
      </c>
      <c r="O103" s="233"/>
      <c r="P103" s="234">
        <f>O103*H103</f>
        <v>0</v>
      </c>
      <c r="Q103" s="234">
        <v>0</v>
      </c>
      <c r="R103" s="234">
        <f>Q103*H103</f>
        <v>0</v>
      </c>
      <c r="S103" s="234">
        <v>0</v>
      </c>
      <c r="T103" s="235">
        <f>S103*H103</f>
        <v>0</v>
      </c>
      <c r="AR103" s="23" t="s">
        <v>151</v>
      </c>
      <c r="AT103" s="23" t="s">
        <v>134</v>
      </c>
      <c r="AU103" s="23" t="s">
        <v>82</v>
      </c>
      <c r="AY103" s="23" t="s">
        <v>131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80</v>
      </c>
      <c r="BK103" s="231">
        <f>ROUND(I103*H103,2)</f>
        <v>0</v>
      </c>
      <c r="BL103" s="23" t="s">
        <v>151</v>
      </c>
      <c r="BM103" s="23" t="s">
        <v>550</v>
      </c>
    </row>
    <row r="104" s="1" customFormat="1" ht="6.96" customHeight="1">
      <c r="B104" s="66"/>
      <c r="C104" s="67"/>
      <c r="D104" s="67"/>
      <c r="E104" s="67"/>
      <c r="F104" s="67"/>
      <c r="G104" s="67"/>
      <c r="H104" s="67"/>
      <c r="I104" s="165"/>
      <c r="J104" s="67"/>
      <c r="K104" s="67"/>
      <c r="L104" s="71"/>
    </row>
  </sheetData>
  <sheetProtection sheet="1" autoFilter="0" formatColumns="0" formatRows="0" objects="1" scenarios="1" spinCount="100000" saltValue="4IN1Qabx4CyZlaSwj+vvgb6fOmFsJ5C7UzivzPGfOmVY6FzW80FaEH6+jPfZRS7X1TxgVMH+lETbjusoa8lzmA==" hashValue="n9xNe6KCpZLk1onePxLEx2N02qTY4vW3PXuImMygrnNDdEIGuDhemS/p3i5pgUaAjPrRLPyNzyyp/woXEFDZjA==" algorithmName="SHA-512" password="CC35"/>
  <autoFilter ref="C80:K103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96</v>
      </c>
      <c r="G1" s="138" t="s">
        <v>97</v>
      </c>
      <c r="H1" s="138"/>
      <c r="I1" s="139"/>
      <c r="J1" s="138" t="s">
        <v>98</v>
      </c>
      <c r="K1" s="137" t="s">
        <v>99</v>
      </c>
      <c r="L1" s="138" t="s">
        <v>100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95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Oplocení zámku Vinoř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551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6. 11. 2017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ROUND(J80,2)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ROUND(SUM(BE80:BE131), 2)</f>
        <v>0</v>
      </c>
      <c r="G30" s="46"/>
      <c r="H30" s="46"/>
      <c r="I30" s="157">
        <v>0.20999999999999999</v>
      </c>
      <c r="J30" s="156">
        <f>ROUND(ROUND((SUM(BE80:BE131)),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ROUND(SUM(BF80:BF131), 2)</f>
        <v>0</v>
      </c>
      <c r="G31" s="46"/>
      <c r="H31" s="46"/>
      <c r="I31" s="157">
        <v>0.14999999999999999</v>
      </c>
      <c r="J31" s="156">
        <f>ROUND(ROUND((SUM(BF80:BF131)),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ROUND(SUM(BG80:BG131),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ROUND(SUM(BH80:BH131),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ROUND(SUM(BI80:BI131),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105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Oplocení zámku Vinoř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400 - Zemní práce pro slaboproud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Vinoř</v>
      </c>
      <c r="G49" s="46"/>
      <c r="H49" s="46"/>
      <c r="I49" s="145" t="s">
        <v>25</v>
      </c>
      <c r="J49" s="146" t="str">
        <f>IF(J12="","",J12)</f>
        <v>6. 11. 2017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Městská část Praha - Vinoř</v>
      </c>
      <c r="G51" s="46"/>
      <c r="H51" s="46"/>
      <c r="I51" s="145" t="s">
        <v>33</v>
      </c>
      <c r="J51" s="43" t="str">
        <f>E21</f>
        <v>Ing. Luboš Rajniš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106</v>
      </c>
      <c r="D54" s="158"/>
      <c r="E54" s="158"/>
      <c r="F54" s="158"/>
      <c r="G54" s="158"/>
      <c r="H54" s="158"/>
      <c r="I54" s="172"/>
      <c r="J54" s="173" t="s">
        <v>107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108</v>
      </c>
      <c r="D56" s="46"/>
      <c r="E56" s="46"/>
      <c r="F56" s="46"/>
      <c r="G56" s="46"/>
      <c r="H56" s="46"/>
      <c r="I56" s="143"/>
      <c r="J56" s="154">
        <f>J80</f>
        <v>0</v>
      </c>
      <c r="K56" s="50"/>
      <c r="AU56" s="23" t="s">
        <v>109</v>
      </c>
    </row>
    <row r="57" s="7" customFormat="1" ht="24.96" customHeight="1">
      <c r="B57" s="176"/>
      <c r="C57" s="177"/>
      <c r="D57" s="178" t="s">
        <v>160</v>
      </c>
      <c r="E57" s="179"/>
      <c r="F57" s="179"/>
      <c r="G57" s="179"/>
      <c r="H57" s="179"/>
      <c r="I57" s="180"/>
      <c r="J57" s="181">
        <f>J81</f>
        <v>0</v>
      </c>
      <c r="K57" s="182"/>
    </row>
    <row r="58" s="8" customFormat="1" ht="19.92" customHeight="1">
      <c r="B58" s="183"/>
      <c r="C58" s="184"/>
      <c r="D58" s="185" t="s">
        <v>162</v>
      </c>
      <c r="E58" s="186"/>
      <c r="F58" s="186"/>
      <c r="G58" s="186"/>
      <c r="H58" s="186"/>
      <c r="I58" s="187"/>
      <c r="J58" s="188">
        <f>J82</f>
        <v>0</v>
      </c>
      <c r="K58" s="189"/>
    </row>
    <row r="59" s="7" customFormat="1" ht="24.96" customHeight="1">
      <c r="B59" s="176"/>
      <c r="C59" s="177"/>
      <c r="D59" s="178" t="s">
        <v>552</v>
      </c>
      <c r="E59" s="179"/>
      <c r="F59" s="179"/>
      <c r="G59" s="179"/>
      <c r="H59" s="179"/>
      <c r="I59" s="180"/>
      <c r="J59" s="181">
        <f>J88</f>
        <v>0</v>
      </c>
      <c r="K59" s="182"/>
    </row>
    <row r="60" s="8" customFormat="1" ht="19.92" customHeight="1">
      <c r="B60" s="183"/>
      <c r="C60" s="184"/>
      <c r="D60" s="185" t="s">
        <v>553</v>
      </c>
      <c r="E60" s="186"/>
      <c r="F60" s="186"/>
      <c r="G60" s="186"/>
      <c r="H60" s="186"/>
      <c r="I60" s="187"/>
      <c r="J60" s="188">
        <f>J89</f>
        <v>0</v>
      </c>
      <c r="K60" s="189"/>
    </row>
    <row r="61" s="1" customFormat="1" ht="21.84" customHeight="1">
      <c r="B61" s="45"/>
      <c r="C61" s="46"/>
      <c r="D61" s="46"/>
      <c r="E61" s="46"/>
      <c r="F61" s="46"/>
      <c r="G61" s="46"/>
      <c r="H61" s="46"/>
      <c r="I61" s="143"/>
      <c r="J61" s="46"/>
      <c r="K61" s="50"/>
    </row>
    <row r="62" s="1" customFormat="1" ht="6.96" customHeight="1">
      <c r="B62" s="66"/>
      <c r="C62" s="67"/>
      <c r="D62" s="67"/>
      <c r="E62" s="67"/>
      <c r="F62" s="67"/>
      <c r="G62" s="67"/>
      <c r="H62" s="67"/>
      <c r="I62" s="165"/>
      <c r="J62" s="67"/>
      <c r="K62" s="68"/>
    </row>
    <row r="66" s="1" customFormat="1" ht="6.96" customHeight="1">
      <c r="B66" s="69"/>
      <c r="C66" s="70"/>
      <c r="D66" s="70"/>
      <c r="E66" s="70"/>
      <c r="F66" s="70"/>
      <c r="G66" s="70"/>
      <c r="H66" s="70"/>
      <c r="I66" s="168"/>
      <c r="J66" s="70"/>
      <c r="K66" s="70"/>
      <c r="L66" s="71"/>
    </row>
    <row r="67" s="1" customFormat="1" ht="36.96" customHeight="1">
      <c r="B67" s="45"/>
      <c r="C67" s="72" t="s">
        <v>115</v>
      </c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6.96" customHeight="1">
      <c r="B68" s="45"/>
      <c r="C68" s="73"/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6.5" customHeight="1">
      <c r="B70" s="45"/>
      <c r="C70" s="73"/>
      <c r="D70" s="73"/>
      <c r="E70" s="191" t="str">
        <f>E7</f>
        <v>Oplocení zámku Vinoř</v>
      </c>
      <c r="F70" s="75"/>
      <c r="G70" s="75"/>
      <c r="H70" s="75"/>
      <c r="I70" s="190"/>
      <c r="J70" s="73"/>
      <c r="K70" s="73"/>
      <c r="L70" s="71"/>
    </row>
    <row r="71" s="1" customFormat="1" ht="14.4" customHeight="1">
      <c r="B71" s="45"/>
      <c r="C71" s="75" t="s">
        <v>102</v>
      </c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7.25" customHeight="1">
      <c r="B72" s="45"/>
      <c r="C72" s="73"/>
      <c r="D72" s="73"/>
      <c r="E72" s="81" t="str">
        <f>E9</f>
        <v>400 - Zemní práce pro slaboproud</v>
      </c>
      <c r="F72" s="73"/>
      <c r="G72" s="73"/>
      <c r="H72" s="73"/>
      <c r="I72" s="190"/>
      <c r="J72" s="73"/>
      <c r="K72" s="73"/>
      <c r="L72" s="71"/>
    </row>
    <row r="73" s="1" customFormat="1" ht="6.96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 ht="18" customHeight="1">
      <c r="B74" s="45"/>
      <c r="C74" s="75" t="s">
        <v>23</v>
      </c>
      <c r="D74" s="73"/>
      <c r="E74" s="73"/>
      <c r="F74" s="192" t="str">
        <f>F12</f>
        <v>Vinoř</v>
      </c>
      <c r="G74" s="73"/>
      <c r="H74" s="73"/>
      <c r="I74" s="193" t="s">
        <v>25</v>
      </c>
      <c r="J74" s="84" t="str">
        <f>IF(J12="","",J12)</f>
        <v>6. 11. 2017</v>
      </c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>
      <c r="B76" s="45"/>
      <c r="C76" s="75" t="s">
        <v>27</v>
      </c>
      <c r="D76" s="73"/>
      <c r="E76" s="73"/>
      <c r="F76" s="192" t="str">
        <f>E15</f>
        <v>Městská část Praha - Vinoř</v>
      </c>
      <c r="G76" s="73"/>
      <c r="H76" s="73"/>
      <c r="I76" s="193" t="s">
        <v>33</v>
      </c>
      <c r="J76" s="192" t="str">
        <f>E21</f>
        <v>Ing. Luboš Rajniš</v>
      </c>
      <c r="K76" s="73"/>
      <c r="L76" s="71"/>
    </row>
    <row r="77" s="1" customFormat="1" ht="14.4" customHeight="1">
      <c r="B77" s="45"/>
      <c r="C77" s="75" t="s">
        <v>31</v>
      </c>
      <c r="D77" s="73"/>
      <c r="E77" s="73"/>
      <c r="F77" s="192" t="str">
        <f>IF(E18="","",E18)</f>
        <v/>
      </c>
      <c r="G77" s="73"/>
      <c r="H77" s="73"/>
      <c r="I77" s="190"/>
      <c r="J77" s="73"/>
      <c r="K77" s="73"/>
      <c r="L77" s="71"/>
    </row>
    <row r="78" s="1" customFormat="1" ht="10.32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="9" customFormat="1" ht="29.28" customHeight="1">
      <c r="B79" s="194"/>
      <c r="C79" s="195" t="s">
        <v>116</v>
      </c>
      <c r="D79" s="196" t="s">
        <v>57</v>
      </c>
      <c r="E79" s="196" t="s">
        <v>53</v>
      </c>
      <c r="F79" s="196" t="s">
        <v>117</v>
      </c>
      <c r="G79" s="196" t="s">
        <v>118</v>
      </c>
      <c r="H79" s="196" t="s">
        <v>119</v>
      </c>
      <c r="I79" s="197" t="s">
        <v>120</v>
      </c>
      <c r="J79" s="196" t="s">
        <v>107</v>
      </c>
      <c r="K79" s="198" t="s">
        <v>121</v>
      </c>
      <c r="L79" s="199"/>
      <c r="M79" s="101" t="s">
        <v>122</v>
      </c>
      <c r="N79" s="102" t="s">
        <v>42</v>
      </c>
      <c r="O79" s="102" t="s">
        <v>123</v>
      </c>
      <c r="P79" s="102" t="s">
        <v>124</v>
      </c>
      <c r="Q79" s="102" t="s">
        <v>125</v>
      </c>
      <c r="R79" s="102" t="s">
        <v>126</v>
      </c>
      <c r="S79" s="102" t="s">
        <v>127</v>
      </c>
      <c r="T79" s="103" t="s">
        <v>128</v>
      </c>
    </row>
    <row r="80" s="1" customFormat="1" ht="29.28" customHeight="1">
      <c r="B80" s="45"/>
      <c r="C80" s="107" t="s">
        <v>108</v>
      </c>
      <c r="D80" s="73"/>
      <c r="E80" s="73"/>
      <c r="F80" s="73"/>
      <c r="G80" s="73"/>
      <c r="H80" s="73"/>
      <c r="I80" s="190"/>
      <c r="J80" s="200">
        <f>BK80</f>
        <v>0</v>
      </c>
      <c r="K80" s="73"/>
      <c r="L80" s="71"/>
      <c r="M80" s="104"/>
      <c r="N80" s="105"/>
      <c r="O80" s="105"/>
      <c r="P80" s="201">
        <f>P81+P88</f>
        <v>0</v>
      </c>
      <c r="Q80" s="105"/>
      <c r="R80" s="201">
        <f>R81+R88</f>
        <v>59.945561440000006</v>
      </c>
      <c r="S80" s="105"/>
      <c r="T80" s="202">
        <f>T81+T88</f>
        <v>7.4809280000000005</v>
      </c>
      <c r="AT80" s="23" t="s">
        <v>71</v>
      </c>
      <c r="AU80" s="23" t="s">
        <v>109</v>
      </c>
      <c r="BK80" s="203">
        <f>BK81+BK88</f>
        <v>0</v>
      </c>
    </row>
    <row r="81" s="10" customFormat="1" ht="37.44" customHeight="1">
      <c r="B81" s="204"/>
      <c r="C81" s="205"/>
      <c r="D81" s="206" t="s">
        <v>71</v>
      </c>
      <c r="E81" s="207" t="s">
        <v>163</v>
      </c>
      <c r="F81" s="207" t="s">
        <v>164</v>
      </c>
      <c r="G81" s="205"/>
      <c r="H81" s="205"/>
      <c r="I81" s="208"/>
      <c r="J81" s="209">
        <f>BK81</f>
        <v>0</v>
      </c>
      <c r="K81" s="205"/>
      <c r="L81" s="210"/>
      <c r="M81" s="211"/>
      <c r="N81" s="212"/>
      <c r="O81" s="212"/>
      <c r="P81" s="213">
        <f>P82</f>
        <v>0</v>
      </c>
      <c r="Q81" s="212"/>
      <c r="R81" s="213">
        <f>R82</f>
        <v>0</v>
      </c>
      <c r="S81" s="212"/>
      <c r="T81" s="214">
        <f>T82</f>
        <v>0</v>
      </c>
      <c r="AR81" s="215" t="s">
        <v>80</v>
      </c>
      <c r="AT81" s="216" t="s">
        <v>71</v>
      </c>
      <c r="AU81" s="216" t="s">
        <v>72</v>
      </c>
      <c r="AY81" s="215" t="s">
        <v>131</v>
      </c>
      <c r="BK81" s="217">
        <f>BK82</f>
        <v>0</v>
      </c>
    </row>
    <row r="82" s="10" customFormat="1" ht="19.92" customHeight="1">
      <c r="B82" s="204"/>
      <c r="C82" s="205"/>
      <c r="D82" s="206" t="s">
        <v>71</v>
      </c>
      <c r="E82" s="218" t="s">
        <v>195</v>
      </c>
      <c r="F82" s="218" t="s">
        <v>196</v>
      </c>
      <c r="G82" s="205"/>
      <c r="H82" s="205"/>
      <c r="I82" s="208"/>
      <c r="J82" s="219">
        <f>BK82</f>
        <v>0</v>
      </c>
      <c r="K82" s="205"/>
      <c r="L82" s="210"/>
      <c r="M82" s="211"/>
      <c r="N82" s="212"/>
      <c r="O82" s="212"/>
      <c r="P82" s="213">
        <f>SUM(P83:P87)</f>
        <v>0</v>
      </c>
      <c r="Q82" s="212"/>
      <c r="R82" s="213">
        <f>SUM(R83:R87)</f>
        <v>0</v>
      </c>
      <c r="S82" s="212"/>
      <c r="T82" s="214">
        <f>SUM(T83:T87)</f>
        <v>0</v>
      </c>
      <c r="AR82" s="215" t="s">
        <v>80</v>
      </c>
      <c r="AT82" s="216" t="s">
        <v>71</v>
      </c>
      <c r="AU82" s="216" t="s">
        <v>80</v>
      </c>
      <c r="AY82" s="215" t="s">
        <v>131</v>
      </c>
      <c r="BK82" s="217">
        <f>SUM(BK83:BK87)</f>
        <v>0</v>
      </c>
    </row>
    <row r="83" s="1" customFormat="1" ht="16.5" customHeight="1">
      <c r="B83" s="45"/>
      <c r="C83" s="220" t="s">
        <v>80</v>
      </c>
      <c r="D83" s="220" t="s">
        <v>134</v>
      </c>
      <c r="E83" s="221" t="s">
        <v>554</v>
      </c>
      <c r="F83" s="222" t="s">
        <v>555</v>
      </c>
      <c r="G83" s="223" t="s">
        <v>200</v>
      </c>
      <c r="H83" s="224">
        <v>7.4809999999999999</v>
      </c>
      <c r="I83" s="225"/>
      <c r="J83" s="226">
        <f>ROUND(I83*H83,2)</f>
        <v>0</v>
      </c>
      <c r="K83" s="222" t="s">
        <v>516</v>
      </c>
      <c r="L83" s="71"/>
      <c r="M83" s="227" t="s">
        <v>21</v>
      </c>
      <c r="N83" s="228" t="s">
        <v>43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151</v>
      </c>
      <c r="AT83" s="23" t="s">
        <v>134</v>
      </c>
      <c r="AU83" s="23" t="s">
        <v>82</v>
      </c>
      <c r="AY83" s="23" t="s">
        <v>131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80</v>
      </c>
      <c r="BK83" s="231">
        <f>ROUND(I83*H83,2)</f>
        <v>0</v>
      </c>
      <c r="BL83" s="23" t="s">
        <v>151</v>
      </c>
      <c r="BM83" s="23" t="s">
        <v>556</v>
      </c>
    </row>
    <row r="84" s="1" customFormat="1" ht="16.5" customHeight="1">
      <c r="B84" s="45"/>
      <c r="C84" s="220" t="s">
        <v>82</v>
      </c>
      <c r="D84" s="220" t="s">
        <v>134</v>
      </c>
      <c r="E84" s="221" t="s">
        <v>557</v>
      </c>
      <c r="F84" s="222" t="s">
        <v>558</v>
      </c>
      <c r="G84" s="223" t="s">
        <v>200</v>
      </c>
      <c r="H84" s="224">
        <v>149.62000000000001</v>
      </c>
      <c r="I84" s="225"/>
      <c r="J84" s="226">
        <f>ROUND(I84*H84,2)</f>
        <v>0</v>
      </c>
      <c r="K84" s="222" t="s">
        <v>516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151</v>
      </c>
      <c r="AT84" s="23" t="s">
        <v>134</v>
      </c>
      <c r="AU84" s="23" t="s">
        <v>82</v>
      </c>
      <c r="AY84" s="23" t="s">
        <v>131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151</v>
      </c>
      <c r="BM84" s="23" t="s">
        <v>559</v>
      </c>
    </row>
    <row r="85" s="11" customFormat="1">
      <c r="B85" s="236"/>
      <c r="C85" s="237"/>
      <c r="D85" s="238" t="s">
        <v>171</v>
      </c>
      <c r="E85" s="237"/>
      <c r="F85" s="240" t="s">
        <v>560</v>
      </c>
      <c r="G85" s="237"/>
      <c r="H85" s="241">
        <v>149.62000000000001</v>
      </c>
      <c r="I85" s="242"/>
      <c r="J85" s="237"/>
      <c r="K85" s="237"/>
      <c r="L85" s="243"/>
      <c r="M85" s="244"/>
      <c r="N85" s="245"/>
      <c r="O85" s="245"/>
      <c r="P85" s="245"/>
      <c r="Q85" s="245"/>
      <c r="R85" s="245"/>
      <c r="S85" s="245"/>
      <c r="T85" s="246"/>
      <c r="AT85" s="247" t="s">
        <v>171</v>
      </c>
      <c r="AU85" s="247" t="s">
        <v>82</v>
      </c>
      <c r="AV85" s="11" t="s">
        <v>82</v>
      </c>
      <c r="AW85" s="11" t="s">
        <v>6</v>
      </c>
      <c r="AX85" s="11" t="s">
        <v>80</v>
      </c>
      <c r="AY85" s="247" t="s">
        <v>131</v>
      </c>
    </row>
    <row r="86" s="1" customFormat="1" ht="16.5" customHeight="1">
      <c r="B86" s="45"/>
      <c r="C86" s="220" t="s">
        <v>146</v>
      </c>
      <c r="D86" s="220" t="s">
        <v>134</v>
      </c>
      <c r="E86" s="221" t="s">
        <v>561</v>
      </c>
      <c r="F86" s="222" t="s">
        <v>562</v>
      </c>
      <c r="G86" s="223" t="s">
        <v>200</v>
      </c>
      <c r="H86" s="224">
        <v>7.4809999999999999</v>
      </c>
      <c r="I86" s="225"/>
      <c r="J86" s="226">
        <f>ROUND(I86*H86,2)</f>
        <v>0</v>
      </c>
      <c r="K86" s="222" t="s">
        <v>516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151</v>
      </c>
      <c r="AT86" s="23" t="s">
        <v>134</v>
      </c>
      <c r="AU86" s="23" t="s">
        <v>82</v>
      </c>
      <c r="AY86" s="23" t="s">
        <v>131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151</v>
      </c>
      <c r="BM86" s="23" t="s">
        <v>563</v>
      </c>
    </row>
    <row r="87" s="1" customFormat="1" ht="25.5" customHeight="1">
      <c r="B87" s="45"/>
      <c r="C87" s="220" t="s">
        <v>151</v>
      </c>
      <c r="D87" s="220" t="s">
        <v>134</v>
      </c>
      <c r="E87" s="221" t="s">
        <v>564</v>
      </c>
      <c r="F87" s="222" t="s">
        <v>565</v>
      </c>
      <c r="G87" s="223" t="s">
        <v>200</v>
      </c>
      <c r="H87" s="224">
        <v>7.4809999999999999</v>
      </c>
      <c r="I87" s="225"/>
      <c r="J87" s="226">
        <f>ROUND(I87*H87,2)</f>
        <v>0</v>
      </c>
      <c r="K87" s="222" t="s">
        <v>516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151</v>
      </c>
      <c r="AT87" s="23" t="s">
        <v>134</v>
      </c>
      <c r="AU87" s="23" t="s">
        <v>82</v>
      </c>
      <c r="AY87" s="23" t="s">
        <v>131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151</v>
      </c>
      <c r="BM87" s="23" t="s">
        <v>566</v>
      </c>
    </row>
    <row r="88" s="10" customFormat="1" ht="37.44" customHeight="1">
      <c r="B88" s="204"/>
      <c r="C88" s="205"/>
      <c r="D88" s="206" t="s">
        <v>71</v>
      </c>
      <c r="E88" s="207" t="s">
        <v>254</v>
      </c>
      <c r="F88" s="207" t="s">
        <v>567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</f>
        <v>0</v>
      </c>
      <c r="Q88" s="212"/>
      <c r="R88" s="213">
        <f>R89</f>
        <v>59.945561440000006</v>
      </c>
      <c r="S88" s="212"/>
      <c r="T88" s="214">
        <f>T89</f>
        <v>7.4809280000000005</v>
      </c>
      <c r="AR88" s="215" t="s">
        <v>146</v>
      </c>
      <c r="AT88" s="216" t="s">
        <v>71</v>
      </c>
      <c r="AU88" s="216" t="s">
        <v>72</v>
      </c>
      <c r="AY88" s="215" t="s">
        <v>131</v>
      </c>
      <c r="BK88" s="217">
        <f>BK89</f>
        <v>0</v>
      </c>
    </row>
    <row r="89" s="10" customFormat="1" ht="19.92" customHeight="1">
      <c r="B89" s="204"/>
      <c r="C89" s="205"/>
      <c r="D89" s="206" t="s">
        <v>71</v>
      </c>
      <c r="E89" s="218" t="s">
        <v>568</v>
      </c>
      <c r="F89" s="218" t="s">
        <v>569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SUM(P90:P131)</f>
        <v>0</v>
      </c>
      <c r="Q89" s="212"/>
      <c r="R89" s="213">
        <f>SUM(R90:R131)</f>
        <v>59.945561440000006</v>
      </c>
      <c r="S89" s="212"/>
      <c r="T89" s="214">
        <f>SUM(T90:T131)</f>
        <v>7.4809280000000005</v>
      </c>
      <c r="AR89" s="215" t="s">
        <v>146</v>
      </c>
      <c r="AT89" s="216" t="s">
        <v>71</v>
      </c>
      <c r="AU89" s="216" t="s">
        <v>80</v>
      </c>
      <c r="AY89" s="215" t="s">
        <v>131</v>
      </c>
      <c r="BK89" s="217">
        <f>SUM(BK90:BK131)</f>
        <v>0</v>
      </c>
    </row>
    <row r="90" s="1" customFormat="1" ht="16.5" customHeight="1">
      <c r="B90" s="45"/>
      <c r="C90" s="220" t="s">
        <v>130</v>
      </c>
      <c r="D90" s="220" t="s">
        <v>134</v>
      </c>
      <c r="E90" s="221" t="s">
        <v>570</v>
      </c>
      <c r="F90" s="222" t="s">
        <v>571</v>
      </c>
      <c r="G90" s="223" t="s">
        <v>572</v>
      </c>
      <c r="H90" s="224">
        <v>0.40000000000000002</v>
      </c>
      <c r="I90" s="225"/>
      <c r="J90" s="226">
        <f>ROUND(I90*H90,2)</f>
        <v>0</v>
      </c>
      <c r="K90" s="222" t="s">
        <v>516</v>
      </c>
      <c r="L90" s="71"/>
      <c r="M90" s="227" t="s">
        <v>21</v>
      </c>
      <c r="N90" s="228" t="s">
        <v>43</v>
      </c>
      <c r="O90" s="46"/>
      <c r="P90" s="229">
        <f>O90*H90</f>
        <v>0</v>
      </c>
      <c r="Q90" s="229">
        <v>0.0088000000000000005</v>
      </c>
      <c r="R90" s="229">
        <f>Q90*H90</f>
        <v>0.0035200000000000006</v>
      </c>
      <c r="S90" s="229">
        <v>0</v>
      </c>
      <c r="T90" s="230">
        <f>S90*H90</f>
        <v>0</v>
      </c>
      <c r="AR90" s="23" t="s">
        <v>573</v>
      </c>
      <c r="AT90" s="23" t="s">
        <v>134</v>
      </c>
      <c r="AU90" s="23" t="s">
        <v>82</v>
      </c>
      <c r="AY90" s="23" t="s">
        <v>131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80</v>
      </c>
      <c r="BK90" s="231">
        <f>ROUND(I90*H90,2)</f>
        <v>0</v>
      </c>
      <c r="BL90" s="23" t="s">
        <v>573</v>
      </c>
      <c r="BM90" s="23" t="s">
        <v>574</v>
      </c>
    </row>
    <row r="91" s="1" customFormat="1" ht="16.5" customHeight="1">
      <c r="B91" s="45"/>
      <c r="C91" s="220" t="s">
        <v>197</v>
      </c>
      <c r="D91" s="220" t="s">
        <v>134</v>
      </c>
      <c r="E91" s="221" t="s">
        <v>575</v>
      </c>
      <c r="F91" s="222" t="s">
        <v>576</v>
      </c>
      <c r="G91" s="223" t="s">
        <v>572</v>
      </c>
      <c r="H91" s="224">
        <v>0.40000000000000002</v>
      </c>
      <c r="I91" s="225"/>
      <c r="J91" s="226">
        <f>ROUND(I91*H91,2)</f>
        <v>0</v>
      </c>
      <c r="K91" s="222" t="s">
        <v>516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0.0099000000000000008</v>
      </c>
      <c r="R91" s="229">
        <f>Q91*H91</f>
        <v>0.0039600000000000008</v>
      </c>
      <c r="S91" s="229">
        <v>0</v>
      </c>
      <c r="T91" s="230">
        <f>S91*H91</f>
        <v>0</v>
      </c>
      <c r="AR91" s="23" t="s">
        <v>573</v>
      </c>
      <c r="AT91" s="23" t="s">
        <v>134</v>
      </c>
      <c r="AU91" s="23" t="s">
        <v>82</v>
      </c>
      <c r="AY91" s="23" t="s">
        <v>131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573</v>
      </c>
      <c r="BM91" s="23" t="s">
        <v>577</v>
      </c>
    </row>
    <row r="92" s="1" customFormat="1" ht="16.5" customHeight="1">
      <c r="B92" s="45"/>
      <c r="C92" s="220" t="s">
        <v>202</v>
      </c>
      <c r="D92" s="220" t="s">
        <v>134</v>
      </c>
      <c r="E92" s="221" t="s">
        <v>578</v>
      </c>
      <c r="F92" s="222" t="s">
        <v>579</v>
      </c>
      <c r="G92" s="223" t="s">
        <v>179</v>
      </c>
      <c r="H92" s="224">
        <v>545.44000000000005</v>
      </c>
      <c r="I92" s="225"/>
      <c r="J92" s="226">
        <f>ROUND(I92*H92,2)</f>
        <v>0</v>
      </c>
      <c r="K92" s="222" t="s">
        <v>516</v>
      </c>
      <c r="L92" s="71"/>
      <c r="M92" s="227" t="s">
        <v>21</v>
      </c>
      <c r="N92" s="228" t="s">
        <v>43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573</v>
      </c>
      <c r="AT92" s="23" t="s">
        <v>134</v>
      </c>
      <c r="AU92" s="23" t="s">
        <v>82</v>
      </c>
      <c r="AY92" s="23" t="s">
        <v>131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80</v>
      </c>
      <c r="BK92" s="231">
        <f>ROUND(I92*H92,2)</f>
        <v>0</v>
      </c>
      <c r="BL92" s="23" t="s">
        <v>573</v>
      </c>
      <c r="BM92" s="23" t="s">
        <v>580</v>
      </c>
    </row>
    <row r="93" s="13" customFormat="1">
      <c r="B93" s="274"/>
      <c r="C93" s="275"/>
      <c r="D93" s="238" t="s">
        <v>171</v>
      </c>
      <c r="E93" s="276" t="s">
        <v>21</v>
      </c>
      <c r="F93" s="277" t="s">
        <v>581</v>
      </c>
      <c r="G93" s="275"/>
      <c r="H93" s="276" t="s">
        <v>21</v>
      </c>
      <c r="I93" s="278"/>
      <c r="J93" s="275"/>
      <c r="K93" s="275"/>
      <c r="L93" s="279"/>
      <c r="M93" s="280"/>
      <c r="N93" s="281"/>
      <c r="O93" s="281"/>
      <c r="P93" s="281"/>
      <c r="Q93" s="281"/>
      <c r="R93" s="281"/>
      <c r="S93" s="281"/>
      <c r="T93" s="282"/>
      <c r="AT93" s="283" t="s">
        <v>171</v>
      </c>
      <c r="AU93" s="283" t="s">
        <v>82</v>
      </c>
      <c r="AV93" s="13" t="s">
        <v>80</v>
      </c>
      <c r="AW93" s="13" t="s">
        <v>35</v>
      </c>
      <c r="AX93" s="13" t="s">
        <v>72</v>
      </c>
      <c r="AY93" s="283" t="s">
        <v>131</v>
      </c>
    </row>
    <row r="94" s="11" customFormat="1">
      <c r="B94" s="236"/>
      <c r="C94" s="237"/>
      <c r="D94" s="238" t="s">
        <v>171</v>
      </c>
      <c r="E94" s="239" t="s">
        <v>21</v>
      </c>
      <c r="F94" s="240" t="s">
        <v>582</v>
      </c>
      <c r="G94" s="237"/>
      <c r="H94" s="241">
        <v>545.44000000000005</v>
      </c>
      <c r="I94" s="242"/>
      <c r="J94" s="237"/>
      <c r="K94" s="237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171</v>
      </c>
      <c r="AU94" s="247" t="s">
        <v>82</v>
      </c>
      <c r="AV94" s="11" t="s">
        <v>82</v>
      </c>
      <c r="AW94" s="11" t="s">
        <v>35</v>
      </c>
      <c r="AX94" s="11" t="s">
        <v>80</v>
      </c>
      <c r="AY94" s="247" t="s">
        <v>131</v>
      </c>
    </row>
    <row r="95" s="1" customFormat="1" ht="16.5" customHeight="1">
      <c r="B95" s="45"/>
      <c r="C95" s="220" t="s">
        <v>206</v>
      </c>
      <c r="D95" s="220" t="s">
        <v>134</v>
      </c>
      <c r="E95" s="221" t="s">
        <v>583</v>
      </c>
      <c r="F95" s="222" t="s">
        <v>584</v>
      </c>
      <c r="G95" s="223" t="s">
        <v>179</v>
      </c>
      <c r="H95" s="224">
        <v>38.167999999999999</v>
      </c>
      <c r="I95" s="225"/>
      <c r="J95" s="226">
        <f>ROUND(I95*H95,2)</f>
        <v>0</v>
      </c>
      <c r="K95" s="222" t="s">
        <v>516</v>
      </c>
      <c r="L95" s="71"/>
      <c r="M95" s="227" t="s">
        <v>21</v>
      </c>
      <c r="N95" s="228" t="s">
        <v>43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0.19600000000000001</v>
      </c>
      <c r="T95" s="230">
        <f>S95*H95</f>
        <v>7.4809280000000005</v>
      </c>
      <c r="AR95" s="23" t="s">
        <v>573</v>
      </c>
      <c r="AT95" s="23" t="s">
        <v>134</v>
      </c>
      <c r="AU95" s="23" t="s">
        <v>82</v>
      </c>
      <c r="AY95" s="23" t="s">
        <v>131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80</v>
      </c>
      <c r="BK95" s="231">
        <f>ROUND(I95*H95,2)</f>
        <v>0</v>
      </c>
      <c r="BL95" s="23" t="s">
        <v>573</v>
      </c>
      <c r="BM95" s="23" t="s">
        <v>585</v>
      </c>
    </row>
    <row r="96" s="1" customFormat="1">
      <c r="B96" s="45"/>
      <c r="C96" s="73"/>
      <c r="D96" s="238" t="s">
        <v>181</v>
      </c>
      <c r="E96" s="73"/>
      <c r="F96" s="248" t="s">
        <v>586</v>
      </c>
      <c r="G96" s="73"/>
      <c r="H96" s="73"/>
      <c r="I96" s="190"/>
      <c r="J96" s="73"/>
      <c r="K96" s="73"/>
      <c r="L96" s="71"/>
      <c r="M96" s="249"/>
      <c r="N96" s="46"/>
      <c r="O96" s="46"/>
      <c r="P96" s="46"/>
      <c r="Q96" s="46"/>
      <c r="R96" s="46"/>
      <c r="S96" s="46"/>
      <c r="T96" s="94"/>
      <c r="AT96" s="23" t="s">
        <v>181</v>
      </c>
      <c r="AU96" s="23" t="s">
        <v>82</v>
      </c>
    </row>
    <row r="97" s="13" customFormat="1">
      <c r="B97" s="274"/>
      <c r="C97" s="275"/>
      <c r="D97" s="238" t="s">
        <v>171</v>
      </c>
      <c r="E97" s="276" t="s">
        <v>21</v>
      </c>
      <c r="F97" s="277" t="s">
        <v>587</v>
      </c>
      <c r="G97" s="275"/>
      <c r="H97" s="276" t="s">
        <v>21</v>
      </c>
      <c r="I97" s="278"/>
      <c r="J97" s="275"/>
      <c r="K97" s="275"/>
      <c r="L97" s="279"/>
      <c r="M97" s="280"/>
      <c r="N97" s="281"/>
      <c r="O97" s="281"/>
      <c r="P97" s="281"/>
      <c r="Q97" s="281"/>
      <c r="R97" s="281"/>
      <c r="S97" s="281"/>
      <c r="T97" s="282"/>
      <c r="AT97" s="283" t="s">
        <v>171</v>
      </c>
      <c r="AU97" s="283" t="s">
        <v>82</v>
      </c>
      <c r="AV97" s="13" t="s">
        <v>80</v>
      </c>
      <c r="AW97" s="13" t="s">
        <v>35</v>
      </c>
      <c r="AX97" s="13" t="s">
        <v>72</v>
      </c>
      <c r="AY97" s="283" t="s">
        <v>131</v>
      </c>
    </row>
    <row r="98" s="11" customFormat="1">
      <c r="B98" s="236"/>
      <c r="C98" s="237"/>
      <c r="D98" s="238" t="s">
        <v>171</v>
      </c>
      <c r="E98" s="239" t="s">
        <v>21</v>
      </c>
      <c r="F98" s="240" t="s">
        <v>588</v>
      </c>
      <c r="G98" s="237"/>
      <c r="H98" s="241">
        <v>38.167999999999999</v>
      </c>
      <c r="I98" s="242"/>
      <c r="J98" s="237"/>
      <c r="K98" s="237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171</v>
      </c>
      <c r="AU98" s="247" t="s">
        <v>82</v>
      </c>
      <c r="AV98" s="11" t="s">
        <v>82</v>
      </c>
      <c r="AW98" s="11" t="s">
        <v>35</v>
      </c>
      <c r="AX98" s="11" t="s">
        <v>80</v>
      </c>
      <c r="AY98" s="247" t="s">
        <v>131</v>
      </c>
    </row>
    <row r="99" s="1" customFormat="1" ht="16.5" customHeight="1">
      <c r="B99" s="45"/>
      <c r="C99" s="220" t="s">
        <v>165</v>
      </c>
      <c r="D99" s="220" t="s">
        <v>134</v>
      </c>
      <c r="E99" s="221" t="s">
        <v>589</v>
      </c>
      <c r="F99" s="222" t="s">
        <v>590</v>
      </c>
      <c r="G99" s="223" t="s">
        <v>343</v>
      </c>
      <c r="H99" s="224">
        <v>190.84</v>
      </c>
      <c r="I99" s="225"/>
      <c r="J99" s="226">
        <f>ROUND(I99*H99,2)</f>
        <v>0</v>
      </c>
      <c r="K99" s="222" t="s">
        <v>516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573</v>
      </c>
      <c r="AT99" s="23" t="s">
        <v>134</v>
      </c>
      <c r="AU99" s="23" t="s">
        <v>82</v>
      </c>
      <c r="AY99" s="23" t="s">
        <v>131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573</v>
      </c>
      <c r="BM99" s="23" t="s">
        <v>591</v>
      </c>
    </row>
    <row r="100" s="1" customFormat="1">
      <c r="B100" s="45"/>
      <c r="C100" s="73"/>
      <c r="D100" s="238" t="s">
        <v>181</v>
      </c>
      <c r="E100" s="73"/>
      <c r="F100" s="248" t="s">
        <v>592</v>
      </c>
      <c r="G100" s="73"/>
      <c r="H100" s="73"/>
      <c r="I100" s="190"/>
      <c r="J100" s="73"/>
      <c r="K100" s="73"/>
      <c r="L100" s="71"/>
      <c r="M100" s="249"/>
      <c r="N100" s="46"/>
      <c r="O100" s="46"/>
      <c r="P100" s="46"/>
      <c r="Q100" s="46"/>
      <c r="R100" s="46"/>
      <c r="S100" s="46"/>
      <c r="T100" s="94"/>
      <c r="AT100" s="23" t="s">
        <v>181</v>
      </c>
      <c r="AU100" s="23" t="s">
        <v>82</v>
      </c>
    </row>
    <row r="101" s="11" customFormat="1">
      <c r="B101" s="236"/>
      <c r="C101" s="237"/>
      <c r="D101" s="238" t="s">
        <v>171</v>
      </c>
      <c r="E101" s="239" t="s">
        <v>21</v>
      </c>
      <c r="F101" s="240" t="s">
        <v>593</v>
      </c>
      <c r="G101" s="237"/>
      <c r="H101" s="241">
        <v>190.84</v>
      </c>
      <c r="I101" s="242"/>
      <c r="J101" s="237"/>
      <c r="K101" s="237"/>
      <c r="L101" s="243"/>
      <c r="M101" s="244"/>
      <c r="N101" s="245"/>
      <c r="O101" s="245"/>
      <c r="P101" s="245"/>
      <c r="Q101" s="245"/>
      <c r="R101" s="245"/>
      <c r="S101" s="245"/>
      <c r="T101" s="246"/>
      <c r="AT101" s="247" t="s">
        <v>171</v>
      </c>
      <c r="AU101" s="247" t="s">
        <v>82</v>
      </c>
      <c r="AV101" s="11" t="s">
        <v>82</v>
      </c>
      <c r="AW101" s="11" t="s">
        <v>35</v>
      </c>
      <c r="AX101" s="11" t="s">
        <v>80</v>
      </c>
      <c r="AY101" s="247" t="s">
        <v>131</v>
      </c>
    </row>
    <row r="102" s="1" customFormat="1" ht="16.5" customHeight="1">
      <c r="B102" s="45"/>
      <c r="C102" s="220" t="s">
        <v>269</v>
      </c>
      <c r="D102" s="220" t="s">
        <v>134</v>
      </c>
      <c r="E102" s="221" t="s">
        <v>594</v>
      </c>
      <c r="F102" s="222" t="s">
        <v>595</v>
      </c>
      <c r="G102" s="223" t="s">
        <v>169</v>
      </c>
      <c r="H102" s="224">
        <v>0.40000000000000002</v>
      </c>
      <c r="I102" s="225"/>
      <c r="J102" s="226">
        <f>ROUND(I102*H102,2)</f>
        <v>0</v>
      </c>
      <c r="K102" s="222" t="s">
        <v>516</v>
      </c>
      <c r="L102" s="71"/>
      <c r="M102" s="227" t="s">
        <v>21</v>
      </c>
      <c r="N102" s="228" t="s">
        <v>43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573</v>
      </c>
      <c r="AT102" s="23" t="s">
        <v>134</v>
      </c>
      <c r="AU102" s="23" t="s">
        <v>82</v>
      </c>
      <c r="AY102" s="23" t="s">
        <v>131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80</v>
      </c>
      <c r="BK102" s="231">
        <f>ROUND(I102*H102,2)</f>
        <v>0</v>
      </c>
      <c r="BL102" s="23" t="s">
        <v>573</v>
      </c>
      <c r="BM102" s="23" t="s">
        <v>596</v>
      </c>
    </row>
    <row r="103" s="1" customFormat="1">
      <c r="B103" s="45"/>
      <c r="C103" s="73"/>
      <c r="D103" s="238" t="s">
        <v>181</v>
      </c>
      <c r="E103" s="73"/>
      <c r="F103" s="248" t="s">
        <v>597</v>
      </c>
      <c r="G103" s="73"/>
      <c r="H103" s="73"/>
      <c r="I103" s="190"/>
      <c r="J103" s="73"/>
      <c r="K103" s="73"/>
      <c r="L103" s="71"/>
      <c r="M103" s="249"/>
      <c r="N103" s="46"/>
      <c r="O103" s="46"/>
      <c r="P103" s="46"/>
      <c r="Q103" s="46"/>
      <c r="R103" s="46"/>
      <c r="S103" s="46"/>
      <c r="T103" s="94"/>
      <c r="AT103" s="23" t="s">
        <v>181</v>
      </c>
      <c r="AU103" s="23" t="s">
        <v>82</v>
      </c>
    </row>
    <row r="104" s="13" customFormat="1">
      <c r="B104" s="274"/>
      <c r="C104" s="275"/>
      <c r="D104" s="238" t="s">
        <v>171</v>
      </c>
      <c r="E104" s="276" t="s">
        <v>21</v>
      </c>
      <c r="F104" s="277" t="s">
        <v>598</v>
      </c>
      <c r="G104" s="275"/>
      <c r="H104" s="276" t="s">
        <v>21</v>
      </c>
      <c r="I104" s="278"/>
      <c r="J104" s="275"/>
      <c r="K104" s="275"/>
      <c r="L104" s="279"/>
      <c r="M104" s="280"/>
      <c r="N104" s="281"/>
      <c r="O104" s="281"/>
      <c r="P104" s="281"/>
      <c r="Q104" s="281"/>
      <c r="R104" s="281"/>
      <c r="S104" s="281"/>
      <c r="T104" s="282"/>
      <c r="AT104" s="283" t="s">
        <v>171</v>
      </c>
      <c r="AU104" s="283" t="s">
        <v>82</v>
      </c>
      <c r="AV104" s="13" t="s">
        <v>80</v>
      </c>
      <c r="AW104" s="13" t="s">
        <v>35</v>
      </c>
      <c r="AX104" s="13" t="s">
        <v>72</v>
      </c>
      <c r="AY104" s="283" t="s">
        <v>131</v>
      </c>
    </row>
    <row r="105" s="11" customFormat="1">
      <c r="B105" s="236"/>
      <c r="C105" s="237"/>
      <c r="D105" s="238" t="s">
        <v>171</v>
      </c>
      <c r="E105" s="239" t="s">
        <v>21</v>
      </c>
      <c r="F105" s="240" t="s">
        <v>599</v>
      </c>
      <c r="G105" s="237"/>
      <c r="H105" s="241">
        <v>0.40000000000000002</v>
      </c>
      <c r="I105" s="242"/>
      <c r="J105" s="237"/>
      <c r="K105" s="237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171</v>
      </c>
      <c r="AU105" s="247" t="s">
        <v>82</v>
      </c>
      <c r="AV105" s="11" t="s">
        <v>82</v>
      </c>
      <c r="AW105" s="11" t="s">
        <v>35</v>
      </c>
      <c r="AX105" s="11" t="s">
        <v>80</v>
      </c>
      <c r="AY105" s="247" t="s">
        <v>131</v>
      </c>
    </row>
    <row r="106" s="1" customFormat="1" ht="16.5" customHeight="1">
      <c r="B106" s="45"/>
      <c r="C106" s="220" t="s">
        <v>275</v>
      </c>
      <c r="D106" s="220" t="s">
        <v>134</v>
      </c>
      <c r="E106" s="221" t="s">
        <v>600</v>
      </c>
      <c r="F106" s="222" t="s">
        <v>601</v>
      </c>
      <c r="G106" s="223" t="s">
        <v>169</v>
      </c>
      <c r="H106" s="224">
        <v>0.41999999999999998</v>
      </c>
      <c r="I106" s="225"/>
      <c r="J106" s="226">
        <f>ROUND(I106*H106,2)</f>
        <v>0</v>
      </c>
      <c r="K106" s="222" t="s">
        <v>516</v>
      </c>
      <c r="L106" s="71"/>
      <c r="M106" s="227" t="s">
        <v>21</v>
      </c>
      <c r="N106" s="228" t="s">
        <v>43</v>
      </c>
      <c r="O106" s="46"/>
      <c r="P106" s="229">
        <f>O106*H106</f>
        <v>0</v>
      </c>
      <c r="Q106" s="229">
        <v>2.2563399999999998</v>
      </c>
      <c r="R106" s="229">
        <f>Q106*H106</f>
        <v>0.94766279999999992</v>
      </c>
      <c r="S106" s="229">
        <v>0</v>
      </c>
      <c r="T106" s="230">
        <f>S106*H106</f>
        <v>0</v>
      </c>
      <c r="AR106" s="23" t="s">
        <v>573</v>
      </c>
      <c r="AT106" s="23" t="s">
        <v>134</v>
      </c>
      <c r="AU106" s="23" t="s">
        <v>82</v>
      </c>
      <c r="AY106" s="23" t="s">
        <v>131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80</v>
      </c>
      <c r="BK106" s="231">
        <f>ROUND(I106*H106,2)</f>
        <v>0</v>
      </c>
      <c r="BL106" s="23" t="s">
        <v>573</v>
      </c>
      <c r="BM106" s="23" t="s">
        <v>602</v>
      </c>
    </row>
    <row r="107" s="13" customFormat="1">
      <c r="B107" s="274"/>
      <c r="C107" s="275"/>
      <c r="D107" s="238" t="s">
        <v>171</v>
      </c>
      <c r="E107" s="276" t="s">
        <v>21</v>
      </c>
      <c r="F107" s="277" t="s">
        <v>603</v>
      </c>
      <c r="G107" s="275"/>
      <c r="H107" s="276" t="s">
        <v>21</v>
      </c>
      <c r="I107" s="278"/>
      <c r="J107" s="275"/>
      <c r="K107" s="275"/>
      <c r="L107" s="279"/>
      <c r="M107" s="280"/>
      <c r="N107" s="281"/>
      <c r="O107" s="281"/>
      <c r="P107" s="281"/>
      <c r="Q107" s="281"/>
      <c r="R107" s="281"/>
      <c r="S107" s="281"/>
      <c r="T107" s="282"/>
      <c r="AT107" s="283" t="s">
        <v>171</v>
      </c>
      <c r="AU107" s="283" t="s">
        <v>82</v>
      </c>
      <c r="AV107" s="13" t="s">
        <v>80</v>
      </c>
      <c r="AW107" s="13" t="s">
        <v>35</v>
      </c>
      <c r="AX107" s="13" t="s">
        <v>72</v>
      </c>
      <c r="AY107" s="283" t="s">
        <v>131</v>
      </c>
    </row>
    <row r="108" s="11" customFormat="1">
      <c r="B108" s="236"/>
      <c r="C108" s="237"/>
      <c r="D108" s="238" t="s">
        <v>171</v>
      </c>
      <c r="E108" s="239" t="s">
        <v>21</v>
      </c>
      <c r="F108" s="240" t="s">
        <v>599</v>
      </c>
      <c r="G108" s="237"/>
      <c r="H108" s="241">
        <v>0.40000000000000002</v>
      </c>
      <c r="I108" s="242"/>
      <c r="J108" s="237"/>
      <c r="K108" s="237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171</v>
      </c>
      <c r="AU108" s="247" t="s">
        <v>82</v>
      </c>
      <c r="AV108" s="11" t="s">
        <v>82</v>
      </c>
      <c r="AW108" s="11" t="s">
        <v>35</v>
      </c>
      <c r="AX108" s="11" t="s">
        <v>80</v>
      </c>
      <c r="AY108" s="247" t="s">
        <v>131</v>
      </c>
    </row>
    <row r="109" s="11" customFormat="1">
      <c r="B109" s="236"/>
      <c r="C109" s="237"/>
      <c r="D109" s="238" t="s">
        <v>171</v>
      </c>
      <c r="E109" s="237"/>
      <c r="F109" s="240" t="s">
        <v>604</v>
      </c>
      <c r="G109" s="237"/>
      <c r="H109" s="241">
        <v>0.41999999999999998</v>
      </c>
      <c r="I109" s="242"/>
      <c r="J109" s="237"/>
      <c r="K109" s="237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171</v>
      </c>
      <c r="AU109" s="247" t="s">
        <v>82</v>
      </c>
      <c r="AV109" s="11" t="s">
        <v>82</v>
      </c>
      <c r="AW109" s="11" t="s">
        <v>6</v>
      </c>
      <c r="AX109" s="11" t="s">
        <v>80</v>
      </c>
      <c r="AY109" s="247" t="s">
        <v>131</v>
      </c>
    </row>
    <row r="110" s="1" customFormat="1" ht="25.5" customHeight="1">
      <c r="B110" s="45"/>
      <c r="C110" s="220" t="s">
        <v>282</v>
      </c>
      <c r="D110" s="220" t="s">
        <v>134</v>
      </c>
      <c r="E110" s="221" t="s">
        <v>605</v>
      </c>
      <c r="F110" s="222" t="s">
        <v>606</v>
      </c>
      <c r="G110" s="223" t="s">
        <v>343</v>
      </c>
      <c r="H110" s="224">
        <v>272.72000000000003</v>
      </c>
      <c r="I110" s="225"/>
      <c r="J110" s="226">
        <f>ROUND(I110*H110,2)</f>
        <v>0</v>
      </c>
      <c r="K110" s="222" t="s">
        <v>516</v>
      </c>
      <c r="L110" s="71"/>
      <c r="M110" s="227" t="s">
        <v>21</v>
      </c>
      <c r="N110" s="228" t="s">
        <v>43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573</v>
      </c>
      <c r="AT110" s="23" t="s">
        <v>134</v>
      </c>
      <c r="AU110" s="23" t="s">
        <v>82</v>
      </c>
      <c r="AY110" s="23" t="s">
        <v>131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80</v>
      </c>
      <c r="BK110" s="231">
        <f>ROUND(I110*H110,2)</f>
        <v>0</v>
      </c>
      <c r="BL110" s="23" t="s">
        <v>573</v>
      </c>
      <c r="BM110" s="23" t="s">
        <v>607</v>
      </c>
    </row>
    <row r="111" s="13" customFormat="1">
      <c r="B111" s="274"/>
      <c r="C111" s="275"/>
      <c r="D111" s="238" t="s">
        <v>171</v>
      </c>
      <c r="E111" s="276" t="s">
        <v>21</v>
      </c>
      <c r="F111" s="277" t="s">
        <v>608</v>
      </c>
      <c r="G111" s="275"/>
      <c r="H111" s="276" t="s">
        <v>21</v>
      </c>
      <c r="I111" s="278"/>
      <c r="J111" s="275"/>
      <c r="K111" s="275"/>
      <c r="L111" s="279"/>
      <c r="M111" s="280"/>
      <c r="N111" s="281"/>
      <c r="O111" s="281"/>
      <c r="P111" s="281"/>
      <c r="Q111" s="281"/>
      <c r="R111" s="281"/>
      <c r="S111" s="281"/>
      <c r="T111" s="282"/>
      <c r="AT111" s="283" t="s">
        <v>171</v>
      </c>
      <c r="AU111" s="283" t="s">
        <v>82</v>
      </c>
      <c r="AV111" s="13" t="s">
        <v>80</v>
      </c>
      <c r="AW111" s="13" t="s">
        <v>35</v>
      </c>
      <c r="AX111" s="13" t="s">
        <v>72</v>
      </c>
      <c r="AY111" s="283" t="s">
        <v>131</v>
      </c>
    </row>
    <row r="112" s="11" customFormat="1">
      <c r="B112" s="236"/>
      <c r="C112" s="237"/>
      <c r="D112" s="238" t="s">
        <v>171</v>
      </c>
      <c r="E112" s="239" t="s">
        <v>21</v>
      </c>
      <c r="F112" s="240" t="s">
        <v>609</v>
      </c>
      <c r="G112" s="237"/>
      <c r="H112" s="241">
        <v>177.30000000000001</v>
      </c>
      <c r="I112" s="242"/>
      <c r="J112" s="237"/>
      <c r="K112" s="237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171</v>
      </c>
      <c r="AU112" s="247" t="s">
        <v>82</v>
      </c>
      <c r="AV112" s="11" t="s">
        <v>82</v>
      </c>
      <c r="AW112" s="11" t="s">
        <v>35</v>
      </c>
      <c r="AX112" s="11" t="s">
        <v>72</v>
      </c>
      <c r="AY112" s="247" t="s">
        <v>131</v>
      </c>
    </row>
    <row r="113" s="13" customFormat="1">
      <c r="B113" s="274"/>
      <c r="C113" s="275"/>
      <c r="D113" s="238" t="s">
        <v>171</v>
      </c>
      <c r="E113" s="276" t="s">
        <v>21</v>
      </c>
      <c r="F113" s="277" t="s">
        <v>610</v>
      </c>
      <c r="G113" s="275"/>
      <c r="H113" s="276" t="s">
        <v>21</v>
      </c>
      <c r="I113" s="278"/>
      <c r="J113" s="275"/>
      <c r="K113" s="275"/>
      <c r="L113" s="279"/>
      <c r="M113" s="280"/>
      <c r="N113" s="281"/>
      <c r="O113" s="281"/>
      <c r="P113" s="281"/>
      <c r="Q113" s="281"/>
      <c r="R113" s="281"/>
      <c r="S113" s="281"/>
      <c r="T113" s="282"/>
      <c r="AT113" s="283" t="s">
        <v>171</v>
      </c>
      <c r="AU113" s="283" t="s">
        <v>82</v>
      </c>
      <c r="AV113" s="13" t="s">
        <v>80</v>
      </c>
      <c r="AW113" s="13" t="s">
        <v>35</v>
      </c>
      <c r="AX113" s="13" t="s">
        <v>72</v>
      </c>
      <c r="AY113" s="283" t="s">
        <v>131</v>
      </c>
    </row>
    <row r="114" s="11" customFormat="1">
      <c r="B114" s="236"/>
      <c r="C114" s="237"/>
      <c r="D114" s="238" t="s">
        <v>171</v>
      </c>
      <c r="E114" s="239" t="s">
        <v>21</v>
      </c>
      <c r="F114" s="240" t="s">
        <v>611</v>
      </c>
      <c r="G114" s="237"/>
      <c r="H114" s="241">
        <v>95.420000000000002</v>
      </c>
      <c r="I114" s="242"/>
      <c r="J114" s="237"/>
      <c r="K114" s="237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171</v>
      </c>
      <c r="AU114" s="247" t="s">
        <v>82</v>
      </c>
      <c r="AV114" s="11" t="s">
        <v>82</v>
      </c>
      <c r="AW114" s="11" t="s">
        <v>35</v>
      </c>
      <c r="AX114" s="11" t="s">
        <v>72</v>
      </c>
      <c r="AY114" s="247" t="s">
        <v>131</v>
      </c>
    </row>
    <row r="115" s="12" customFormat="1">
      <c r="B115" s="250"/>
      <c r="C115" s="251"/>
      <c r="D115" s="238" t="s">
        <v>171</v>
      </c>
      <c r="E115" s="252" t="s">
        <v>21</v>
      </c>
      <c r="F115" s="253" t="s">
        <v>194</v>
      </c>
      <c r="G115" s="251"/>
      <c r="H115" s="254">
        <v>272.72000000000003</v>
      </c>
      <c r="I115" s="255"/>
      <c r="J115" s="251"/>
      <c r="K115" s="251"/>
      <c r="L115" s="256"/>
      <c r="M115" s="257"/>
      <c r="N115" s="258"/>
      <c r="O115" s="258"/>
      <c r="P115" s="258"/>
      <c r="Q115" s="258"/>
      <c r="R115" s="258"/>
      <c r="S115" s="258"/>
      <c r="T115" s="259"/>
      <c r="AT115" s="260" t="s">
        <v>171</v>
      </c>
      <c r="AU115" s="260" t="s">
        <v>82</v>
      </c>
      <c r="AV115" s="12" t="s">
        <v>151</v>
      </c>
      <c r="AW115" s="12" t="s">
        <v>35</v>
      </c>
      <c r="AX115" s="12" t="s">
        <v>80</v>
      </c>
      <c r="AY115" s="260" t="s">
        <v>131</v>
      </c>
    </row>
    <row r="116" s="1" customFormat="1" ht="25.5" customHeight="1">
      <c r="B116" s="45"/>
      <c r="C116" s="220" t="s">
        <v>289</v>
      </c>
      <c r="D116" s="220" t="s">
        <v>134</v>
      </c>
      <c r="E116" s="221" t="s">
        <v>612</v>
      </c>
      <c r="F116" s="222" t="s">
        <v>613</v>
      </c>
      <c r="G116" s="223" t="s">
        <v>343</v>
      </c>
      <c r="H116" s="224">
        <v>272.72000000000003</v>
      </c>
      <c r="I116" s="225"/>
      <c r="J116" s="226">
        <f>ROUND(I116*H116,2)</f>
        <v>0</v>
      </c>
      <c r="K116" s="222" t="s">
        <v>516</v>
      </c>
      <c r="L116" s="71"/>
      <c r="M116" s="227" t="s">
        <v>21</v>
      </c>
      <c r="N116" s="228" t="s">
        <v>43</v>
      </c>
      <c r="O116" s="46"/>
      <c r="P116" s="229">
        <f>O116*H116</f>
        <v>0</v>
      </c>
      <c r="Q116" s="229">
        <v>0.20300000000000001</v>
      </c>
      <c r="R116" s="229">
        <f>Q116*H116</f>
        <v>55.36216000000001</v>
      </c>
      <c r="S116" s="229">
        <v>0</v>
      </c>
      <c r="T116" s="230">
        <f>S116*H116</f>
        <v>0</v>
      </c>
      <c r="AR116" s="23" t="s">
        <v>573</v>
      </c>
      <c r="AT116" s="23" t="s">
        <v>134</v>
      </c>
      <c r="AU116" s="23" t="s">
        <v>82</v>
      </c>
      <c r="AY116" s="23" t="s">
        <v>131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80</v>
      </c>
      <c r="BK116" s="231">
        <f>ROUND(I116*H116,2)</f>
        <v>0</v>
      </c>
      <c r="BL116" s="23" t="s">
        <v>573</v>
      </c>
      <c r="BM116" s="23" t="s">
        <v>614</v>
      </c>
    </row>
    <row r="117" s="1" customFormat="1" ht="25.5" customHeight="1">
      <c r="B117" s="45"/>
      <c r="C117" s="220" t="s">
        <v>294</v>
      </c>
      <c r="D117" s="220" t="s">
        <v>134</v>
      </c>
      <c r="E117" s="221" t="s">
        <v>615</v>
      </c>
      <c r="F117" s="222" t="s">
        <v>616</v>
      </c>
      <c r="G117" s="223" t="s">
        <v>343</v>
      </c>
      <c r="H117" s="224">
        <v>272.72000000000003</v>
      </c>
      <c r="I117" s="225"/>
      <c r="J117" s="226">
        <f>ROUND(I117*H117,2)</f>
        <v>0</v>
      </c>
      <c r="K117" s="222" t="s">
        <v>516</v>
      </c>
      <c r="L117" s="71"/>
      <c r="M117" s="227" t="s">
        <v>21</v>
      </c>
      <c r="N117" s="228" t="s">
        <v>43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573</v>
      </c>
      <c r="AT117" s="23" t="s">
        <v>134</v>
      </c>
      <c r="AU117" s="23" t="s">
        <v>82</v>
      </c>
      <c r="AY117" s="23" t="s">
        <v>131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80</v>
      </c>
      <c r="BK117" s="231">
        <f>ROUND(I117*H117,2)</f>
        <v>0</v>
      </c>
      <c r="BL117" s="23" t="s">
        <v>573</v>
      </c>
      <c r="BM117" s="23" t="s">
        <v>617</v>
      </c>
    </row>
    <row r="118" s="1" customFormat="1" ht="25.5" customHeight="1">
      <c r="B118" s="45"/>
      <c r="C118" s="261" t="s">
        <v>10</v>
      </c>
      <c r="D118" s="261" t="s">
        <v>254</v>
      </c>
      <c r="E118" s="262" t="s">
        <v>618</v>
      </c>
      <c r="F118" s="263" t="s">
        <v>619</v>
      </c>
      <c r="G118" s="264" t="s">
        <v>343</v>
      </c>
      <c r="H118" s="265">
        <v>272.72000000000003</v>
      </c>
      <c r="I118" s="266"/>
      <c r="J118" s="267">
        <f>ROUND(I118*H118,2)</f>
        <v>0</v>
      </c>
      <c r="K118" s="263" t="s">
        <v>516</v>
      </c>
      <c r="L118" s="268"/>
      <c r="M118" s="269" t="s">
        <v>21</v>
      </c>
      <c r="N118" s="270" t="s">
        <v>43</v>
      </c>
      <c r="O118" s="46"/>
      <c r="P118" s="229">
        <f>O118*H118</f>
        <v>0</v>
      </c>
      <c r="Q118" s="229">
        <v>0.00068999999999999997</v>
      </c>
      <c r="R118" s="229">
        <f>Q118*H118</f>
        <v>0.18817680000000001</v>
      </c>
      <c r="S118" s="229">
        <v>0</v>
      </c>
      <c r="T118" s="230">
        <f>S118*H118</f>
        <v>0</v>
      </c>
      <c r="AR118" s="23" t="s">
        <v>620</v>
      </c>
      <c r="AT118" s="23" t="s">
        <v>254</v>
      </c>
      <c r="AU118" s="23" t="s">
        <v>82</v>
      </c>
      <c r="AY118" s="23" t="s">
        <v>131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80</v>
      </c>
      <c r="BK118" s="231">
        <f>ROUND(I118*H118,2)</f>
        <v>0</v>
      </c>
      <c r="BL118" s="23" t="s">
        <v>620</v>
      </c>
      <c r="BM118" s="23" t="s">
        <v>621</v>
      </c>
    </row>
    <row r="119" s="1" customFormat="1" ht="16.5" customHeight="1">
      <c r="B119" s="45"/>
      <c r="C119" s="220" t="s">
        <v>305</v>
      </c>
      <c r="D119" s="220" t="s">
        <v>134</v>
      </c>
      <c r="E119" s="221" t="s">
        <v>622</v>
      </c>
      <c r="F119" s="222" t="s">
        <v>623</v>
      </c>
      <c r="G119" s="223" t="s">
        <v>343</v>
      </c>
      <c r="H119" s="224">
        <v>272.72000000000003</v>
      </c>
      <c r="I119" s="225"/>
      <c r="J119" s="226">
        <f>ROUND(I119*H119,2)</f>
        <v>0</v>
      </c>
      <c r="K119" s="222" t="s">
        <v>516</v>
      </c>
      <c r="L119" s="71"/>
      <c r="M119" s="227" t="s">
        <v>21</v>
      </c>
      <c r="N119" s="228" t="s">
        <v>43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573</v>
      </c>
      <c r="AT119" s="23" t="s">
        <v>134</v>
      </c>
      <c r="AU119" s="23" t="s">
        <v>82</v>
      </c>
      <c r="AY119" s="23" t="s">
        <v>131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80</v>
      </c>
      <c r="BK119" s="231">
        <f>ROUND(I119*H119,2)</f>
        <v>0</v>
      </c>
      <c r="BL119" s="23" t="s">
        <v>573</v>
      </c>
      <c r="BM119" s="23" t="s">
        <v>624</v>
      </c>
    </row>
    <row r="120" s="1" customFormat="1" ht="16.5" customHeight="1">
      <c r="B120" s="45"/>
      <c r="C120" s="220" t="s">
        <v>310</v>
      </c>
      <c r="D120" s="220" t="s">
        <v>134</v>
      </c>
      <c r="E120" s="221" t="s">
        <v>625</v>
      </c>
      <c r="F120" s="222" t="s">
        <v>626</v>
      </c>
      <c r="G120" s="223" t="s">
        <v>200</v>
      </c>
      <c r="H120" s="224">
        <v>59.945999999999998</v>
      </c>
      <c r="I120" s="225"/>
      <c r="J120" s="226">
        <f>ROUND(I120*H120,2)</f>
        <v>0</v>
      </c>
      <c r="K120" s="222" t="s">
        <v>516</v>
      </c>
      <c r="L120" s="71"/>
      <c r="M120" s="227" t="s">
        <v>21</v>
      </c>
      <c r="N120" s="228" t="s">
        <v>43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573</v>
      </c>
      <c r="AT120" s="23" t="s">
        <v>134</v>
      </c>
      <c r="AU120" s="23" t="s">
        <v>82</v>
      </c>
      <c r="AY120" s="23" t="s">
        <v>131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80</v>
      </c>
      <c r="BK120" s="231">
        <f>ROUND(I120*H120,2)</f>
        <v>0</v>
      </c>
      <c r="BL120" s="23" t="s">
        <v>573</v>
      </c>
      <c r="BM120" s="23" t="s">
        <v>627</v>
      </c>
    </row>
    <row r="121" s="1" customFormat="1" ht="16.5" customHeight="1">
      <c r="B121" s="45"/>
      <c r="C121" s="220" t="s">
        <v>314</v>
      </c>
      <c r="D121" s="220" t="s">
        <v>134</v>
      </c>
      <c r="E121" s="221" t="s">
        <v>628</v>
      </c>
      <c r="F121" s="222" t="s">
        <v>629</v>
      </c>
      <c r="G121" s="223" t="s">
        <v>200</v>
      </c>
      <c r="H121" s="224">
        <v>1130.0999999999999</v>
      </c>
      <c r="I121" s="225"/>
      <c r="J121" s="226">
        <f>ROUND(I121*H121,2)</f>
        <v>0</v>
      </c>
      <c r="K121" s="222" t="s">
        <v>516</v>
      </c>
      <c r="L121" s="71"/>
      <c r="M121" s="227" t="s">
        <v>21</v>
      </c>
      <c r="N121" s="228" t="s">
        <v>43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573</v>
      </c>
      <c r="AT121" s="23" t="s">
        <v>134</v>
      </c>
      <c r="AU121" s="23" t="s">
        <v>82</v>
      </c>
      <c r="AY121" s="23" t="s">
        <v>131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80</v>
      </c>
      <c r="BK121" s="231">
        <f>ROUND(I121*H121,2)</f>
        <v>0</v>
      </c>
      <c r="BL121" s="23" t="s">
        <v>573</v>
      </c>
      <c r="BM121" s="23" t="s">
        <v>630</v>
      </c>
    </row>
    <row r="122" s="11" customFormat="1">
      <c r="B122" s="236"/>
      <c r="C122" s="237"/>
      <c r="D122" s="238" t="s">
        <v>171</v>
      </c>
      <c r="E122" s="239" t="s">
        <v>21</v>
      </c>
      <c r="F122" s="240" t="s">
        <v>631</v>
      </c>
      <c r="G122" s="237"/>
      <c r="H122" s="241">
        <v>56.505000000000003</v>
      </c>
      <c r="I122" s="242"/>
      <c r="J122" s="237"/>
      <c r="K122" s="237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171</v>
      </c>
      <c r="AU122" s="247" t="s">
        <v>82</v>
      </c>
      <c r="AV122" s="11" t="s">
        <v>82</v>
      </c>
      <c r="AW122" s="11" t="s">
        <v>35</v>
      </c>
      <c r="AX122" s="11" t="s">
        <v>80</v>
      </c>
      <c r="AY122" s="247" t="s">
        <v>131</v>
      </c>
    </row>
    <row r="123" s="11" customFormat="1">
      <c r="B123" s="236"/>
      <c r="C123" s="237"/>
      <c r="D123" s="238" t="s">
        <v>171</v>
      </c>
      <c r="E123" s="237"/>
      <c r="F123" s="240" t="s">
        <v>632</v>
      </c>
      <c r="G123" s="237"/>
      <c r="H123" s="241">
        <v>1130.0999999999999</v>
      </c>
      <c r="I123" s="242"/>
      <c r="J123" s="237"/>
      <c r="K123" s="237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171</v>
      </c>
      <c r="AU123" s="247" t="s">
        <v>82</v>
      </c>
      <c r="AV123" s="11" t="s">
        <v>82</v>
      </c>
      <c r="AW123" s="11" t="s">
        <v>6</v>
      </c>
      <c r="AX123" s="11" t="s">
        <v>80</v>
      </c>
      <c r="AY123" s="247" t="s">
        <v>131</v>
      </c>
    </row>
    <row r="124" s="1" customFormat="1" ht="16.5" customHeight="1">
      <c r="B124" s="45"/>
      <c r="C124" s="220" t="s">
        <v>318</v>
      </c>
      <c r="D124" s="220" t="s">
        <v>134</v>
      </c>
      <c r="E124" s="221" t="s">
        <v>633</v>
      </c>
      <c r="F124" s="222" t="s">
        <v>634</v>
      </c>
      <c r="G124" s="223" t="s">
        <v>179</v>
      </c>
      <c r="H124" s="224">
        <v>545.44000000000005</v>
      </c>
      <c r="I124" s="225"/>
      <c r="J124" s="226">
        <f>ROUND(I124*H124,2)</f>
        <v>0</v>
      </c>
      <c r="K124" s="222" t="s">
        <v>516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573</v>
      </c>
      <c r="AT124" s="23" t="s">
        <v>134</v>
      </c>
      <c r="AU124" s="23" t="s">
        <v>82</v>
      </c>
      <c r="AY124" s="23" t="s">
        <v>131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573</v>
      </c>
      <c r="BM124" s="23" t="s">
        <v>635</v>
      </c>
    </row>
    <row r="125" s="13" customFormat="1">
      <c r="B125" s="274"/>
      <c r="C125" s="275"/>
      <c r="D125" s="238" t="s">
        <v>171</v>
      </c>
      <c r="E125" s="276" t="s">
        <v>21</v>
      </c>
      <c r="F125" s="277" t="s">
        <v>581</v>
      </c>
      <c r="G125" s="275"/>
      <c r="H125" s="276" t="s">
        <v>21</v>
      </c>
      <c r="I125" s="278"/>
      <c r="J125" s="275"/>
      <c r="K125" s="275"/>
      <c r="L125" s="279"/>
      <c r="M125" s="280"/>
      <c r="N125" s="281"/>
      <c r="O125" s="281"/>
      <c r="P125" s="281"/>
      <c r="Q125" s="281"/>
      <c r="R125" s="281"/>
      <c r="S125" s="281"/>
      <c r="T125" s="282"/>
      <c r="AT125" s="283" t="s">
        <v>171</v>
      </c>
      <c r="AU125" s="283" t="s">
        <v>82</v>
      </c>
      <c r="AV125" s="13" t="s">
        <v>80</v>
      </c>
      <c r="AW125" s="13" t="s">
        <v>35</v>
      </c>
      <c r="AX125" s="13" t="s">
        <v>72</v>
      </c>
      <c r="AY125" s="283" t="s">
        <v>131</v>
      </c>
    </row>
    <row r="126" s="11" customFormat="1">
      <c r="B126" s="236"/>
      <c r="C126" s="237"/>
      <c r="D126" s="238" t="s">
        <v>171</v>
      </c>
      <c r="E126" s="239" t="s">
        <v>21</v>
      </c>
      <c r="F126" s="240" t="s">
        <v>582</v>
      </c>
      <c r="G126" s="237"/>
      <c r="H126" s="241">
        <v>545.44000000000005</v>
      </c>
      <c r="I126" s="242"/>
      <c r="J126" s="237"/>
      <c r="K126" s="237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171</v>
      </c>
      <c r="AU126" s="247" t="s">
        <v>82</v>
      </c>
      <c r="AV126" s="11" t="s">
        <v>82</v>
      </c>
      <c r="AW126" s="11" t="s">
        <v>35</v>
      </c>
      <c r="AX126" s="11" t="s">
        <v>80</v>
      </c>
      <c r="AY126" s="247" t="s">
        <v>131</v>
      </c>
    </row>
    <row r="127" s="1" customFormat="1" ht="16.5" customHeight="1">
      <c r="B127" s="45"/>
      <c r="C127" s="220" t="s">
        <v>323</v>
      </c>
      <c r="D127" s="220" t="s">
        <v>134</v>
      </c>
      <c r="E127" s="221" t="s">
        <v>636</v>
      </c>
      <c r="F127" s="222" t="s">
        <v>637</v>
      </c>
      <c r="G127" s="223" t="s">
        <v>179</v>
      </c>
      <c r="H127" s="224">
        <v>545.44000000000005</v>
      </c>
      <c r="I127" s="225"/>
      <c r="J127" s="226">
        <f>ROUND(I127*H127,2)</f>
        <v>0</v>
      </c>
      <c r="K127" s="222" t="s">
        <v>516</v>
      </c>
      <c r="L127" s="71"/>
      <c r="M127" s="227" t="s">
        <v>21</v>
      </c>
      <c r="N127" s="228" t="s">
        <v>43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573</v>
      </c>
      <c r="AT127" s="23" t="s">
        <v>134</v>
      </c>
      <c r="AU127" s="23" t="s">
        <v>82</v>
      </c>
      <c r="AY127" s="23" t="s">
        <v>131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80</v>
      </c>
      <c r="BK127" s="231">
        <f>ROUND(I127*H127,2)</f>
        <v>0</v>
      </c>
      <c r="BL127" s="23" t="s">
        <v>573</v>
      </c>
      <c r="BM127" s="23" t="s">
        <v>638</v>
      </c>
    </row>
    <row r="128" s="1" customFormat="1" ht="25.5" customHeight="1">
      <c r="B128" s="45"/>
      <c r="C128" s="220" t="s">
        <v>9</v>
      </c>
      <c r="D128" s="220" t="s">
        <v>134</v>
      </c>
      <c r="E128" s="221" t="s">
        <v>639</v>
      </c>
      <c r="F128" s="222" t="s">
        <v>640</v>
      </c>
      <c r="G128" s="223" t="s">
        <v>179</v>
      </c>
      <c r="H128" s="224">
        <v>38.167999999999999</v>
      </c>
      <c r="I128" s="225"/>
      <c r="J128" s="226">
        <f>ROUND(I128*H128,2)</f>
        <v>0</v>
      </c>
      <c r="K128" s="222" t="s">
        <v>516</v>
      </c>
      <c r="L128" s="71"/>
      <c r="M128" s="227" t="s">
        <v>21</v>
      </c>
      <c r="N128" s="228" t="s">
        <v>43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573</v>
      </c>
      <c r="AT128" s="23" t="s">
        <v>134</v>
      </c>
      <c r="AU128" s="23" t="s">
        <v>82</v>
      </c>
      <c r="AY128" s="23" t="s">
        <v>131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80</v>
      </c>
      <c r="BK128" s="231">
        <f>ROUND(I128*H128,2)</f>
        <v>0</v>
      </c>
      <c r="BL128" s="23" t="s">
        <v>573</v>
      </c>
      <c r="BM128" s="23" t="s">
        <v>641</v>
      </c>
    </row>
    <row r="129" s="11" customFormat="1">
      <c r="B129" s="236"/>
      <c r="C129" s="237"/>
      <c r="D129" s="238" t="s">
        <v>171</v>
      </c>
      <c r="E129" s="239" t="s">
        <v>21</v>
      </c>
      <c r="F129" s="240" t="s">
        <v>642</v>
      </c>
      <c r="G129" s="237"/>
      <c r="H129" s="241">
        <v>38.167999999999999</v>
      </c>
      <c r="I129" s="242"/>
      <c r="J129" s="237"/>
      <c r="K129" s="237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171</v>
      </c>
      <c r="AU129" s="247" t="s">
        <v>82</v>
      </c>
      <c r="AV129" s="11" t="s">
        <v>82</v>
      </c>
      <c r="AW129" s="11" t="s">
        <v>35</v>
      </c>
      <c r="AX129" s="11" t="s">
        <v>80</v>
      </c>
      <c r="AY129" s="247" t="s">
        <v>131</v>
      </c>
    </row>
    <row r="130" s="1" customFormat="1" ht="16.5" customHeight="1">
      <c r="B130" s="45"/>
      <c r="C130" s="220" t="s">
        <v>332</v>
      </c>
      <c r="D130" s="220" t="s">
        <v>134</v>
      </c>
      <c r="E130" s="221" t="s">
        <v>643</v>
      </c>
      <c r="F130" s="222" t="s">
        <v>644</v>
      </c>
      <c r="G130" s="223" t="s">
        <v>179</v>
      </c>
      <c r="H130" s="224">
        <v>38.167999999999999</v>
      </c>
      <c r="I130" s="225"/>
      <c r="J130" s="226">
        <f>ROUND(I130*H130,2)</f>
        <v>0</v>
      </c>
      <c r="K130" s="222" t="s">
        <v>516</v>
      </c>
      <c r="L130" s="71"/>
      <c r="M130" s="227" t="s">
        <v>21</v>
      </c>
      <c r="N130" s="228" t="s">
        <v>43</v>
      </c>
      <c r="O130" s="46"/>
      <c r="P130" s="229">
        <f>O130*H130</f>
        <v>0</v>
      </c>
      <c r="Q130" s="229">
        <v>0.090130000000000002</v>
      </c>
      <c r="R130" s="229">
        <f>Q130*H130</f>
        <v>3.4400818399999999</v>
      </c>
      <c r="S130" s="229">
        <v>0</v>
      </c>
      <c r="T130" s="230">
        <f>S130*H130</f>
        <v>0</v>
      </c>
      <c r="AR130" s="23" t="s">
        <v>573</v>
      </c>
      <c r="AT130" s="23" t="s">
        <v>134</v>
      </c>
      <c r="AU130" s="23" t="s">
        <v>82</v>
      </c>
      <c r="AY130" s="23" t="s">
        <v>131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80</v>
      </c>
      <c r="BK130" s="231">
        <f>ROUND(I130*H130,2)</f>
        <v>0</v>
      </c>
      <c r="BL130" s="23" t="s">
        <v>573</v>
      </c>
      <c r="BM130" s="23" t="s">
        <v>645</v>
      </c>
    </row>
    <row r="131" s="1" customFormat="1" ht="16.5" customHeight="1">
      <c r="B131" s="45"/>
      <c r="C131" s="220" t="s">
        <v>336</v>
      </c>
      <c r="D131" s="220" t="s">
        <v>134</v>
      </c>
      <c r="E131" s="221" t="s">
        <v>646</v>
      </c>
      <c r="F131" s="222" t="s">
        <v>647</v>
      </c>
      <c r="G131" s="223" t="s">
        <v>308</v>
      </c>
      <c r="H131" s="224">
        <v>2</v>
      </c>
      <c r="I131" s="225"/>
      <c r="J131" s="226">
        <f>ROUND(I131*H131,2)</f>
        <v>0</v>
      </c>
      <c r="K131" s="222" t="s">
        <v>21</v>
      </c>
      <c r="L131" s="71"/>
      <c r="M131" s="227" t="s">
        <v>21</v>
      </c>
      <c r="N131" s="232" t="s">
        <v>43</v>
      </c>
      <c r="O131" s="233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AR131" s="23" t="s">
        <v>573</v>
      </c>
      <c r="AT131" s="23" t="s">
        <v>134</v>
      </c>
      <c r="AU131" s="23" t="s">
        <v>82</v>
      </c>
      <c r="AY131" s="23" t="s">
        <v>131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80</v>
      </c>
      <c r="BK131" s="231">
        <f>ROUND(I131*H131,2)</f>
        <v>0</v>
      </c>
      <c r="BL131" s="23" t="s">
        <v>573</v>
      </c>
      <c r="BM131" s="23" t="s">
        <v>648</v>
      </c>
    </row>
    <row r="132" s="1" customFormat="1" ht="6.96" customHeight="1">
      <c r="B132" s="66"/>
      <c r="C132" s="67"/>
      <c r="D132" s="67"/>
      <c r="E132" s="67"/>
      <c r="F132" s="67"/>
      <c r="G132" s="67"/>
      <c r="H132" s="67"/>
      <c r="I132" s="165"/>
      <c r="J132" s="67"/>
      <c r="K132" s="67"/>
      <c r="L132" s="71"/>
    </row>
  </sheetData>
  <sheetProtection sheet="1" autoFilter="0" formatColumns="0" formatRows="0" objects="1" scenarios="1" spinCount="100000" saltValue="6c4sjNHqy5iw9QHHUUKVj1/3awLYVV+9sHIeiW7hD/WcpS42JAzK3rjIC9h/XsvvKQam8I6EtxPWymIPGqkHpQ==" hashValue="IUEl7tJGmEwmABgPPAK7vY2fMwRF/KFz6HYzrJoeoQSEYK4W84ylLkJokEZsQPb4/cSrrsuXfQXb/jvFIWa/GQ==" algorithmName="SHA-512" password="CC35"/>
  <autoFilter ref="C79:K131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4" customWidth="1"/>
    <col min="2" max="2" width="1.664063" style="284" customWidth="1"/>
    <col min="3" max="4" width="5" style="284" customWidth="1"/>
    <col min="5" max="5" width="11.67" style="284" customWidth="1"/>
    <col min="6" max="6" width="9.17" style="284" customWidth="1"/>
    <col min="7" max="7" width="5" style="284" customWidth="1"/>
    <col min="8" max="8" width="77.83" style="284" customWidth="1"/>
    <col min="9" max="10" width="20" style="284" customWidth="1"/>
    <col min="11" max="11" width="1.664063" style="284" customWidth="1"/>
  </cols>
  <sheetData>
    <row r="1" ht="37.5" customHeight="1"/>
    <row r="2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="14" customFormat="1" ht="45" customHeight="1">
      <c r="B3" s="288"/>
      <c r="C3" s="289" t="s">
        <v>649</v>
      </c>
      <c r="D3" s="289"/>
      <c r="E3" s="289"/>
      <c r="F3" s="289"/>
      <c r="G3" s="289"/>
      <c r="H3" s="289"/>
      <c r="I3" s="289"/>
      <c r="J3" s="289"/>
      <c r="K3" s="290"/>
    </row>
    <row r="4" ht="25.5" customHeight="1">
      <c r="B4" s="291"/>
      <c r="C4" s="292" t="s">
        <v>650</v>
      </c>
      <c r="D4" s="292"/>
      <c r="E4" s="292"/>
      <c r="F4" s="292"/>
      <c r="G4" s="292"/>
      <c r="H4" s="292"/>
      <c r="I4" s="292"/>
      <c r="J4" s="292"/>
      <c r="K4" s="293"/>
    </row>
    <row r="5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ht="15" customHeight="1">
      <c r="B6" s="291"/>
      <c r="C6" s="295" t="s">
        <v>651</v>
      </c>
      <c r="D6" s="295"/>
      <c r="E6" s="295"/>
      <c r="F6" s="295"/>
      <c r="G6" s="295"/>
      <c r="H6" s="295"/>
      <c r="I6" s="295"/>
      <c r="J6" s="295"/>
      <c r="K6" s="293"/>
    </row>
    <row r="7" ht="15" customHeight="1">
      <c r="B7" s="296"/>
      <c r="C7" s="295" t="s">
        <v>652</v>
      </c>
      <c r="D7" s="295"/>
      <c r="E7" s="295"/>
      <c r="F7" s="295"/>
      <c r="G7" s="295"/>
      <c r="H7" s="295"/>
      <c r="I7" s="295"/>
      <c r="J7" s="295"/>
      <c r="K7" s="293"/>
    </row>
    <row r="8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ht="15" customHeight="1">
      <c r="B9" s="296"/>
      <c r="C9" s="295" t="s">
        <v>653</v>
      </c>
      <c r="D9" s="295"/>
      <c r="E9" s="295"/>
      <c r="F9" s="295"/>
      <c r="G9" s="295"/>
      <c r="H9" s="295"/>
      <c r="I9" s="295"/>
      <c r="J9" s="295"/>
      <c r="K9" s="293"/>
    </row>
    <row r="10" ht="15" customHeight="1">
      <c r="B10" s="296"/>
      <c r="C10" s="295"/>
      <c r="D10" s="295" t="s">
        <v>654</v>
      </c>
      <c r="E10" s="295"/>
      <c r="F10" s="295"/>
      <c r="G10" s="295"/>
      <c r="H10" s="295"/>
      <c r="I10" s="295"/>
      <c r="J10" s="295"/>
      <c r="K10" s="293"/>
    </row>
    <row r="11" ht="15" customHeight="1">
      <c r="B11" s="296"/>
      <c r="C11" s="297"/>
      <c r="D11" s="295" t="s">
        <v>655</v>
      </c>
      <c r="E11" s="295"/>
      <c r="F11" s="295"/>
      <c r="G11" s="295"/>
      <c r="H11" s="295"/>
      <c r="I11" s="295"/>
      <c r="J11" s="295"/>
      <c r="K11" s="293"/>
    </row>
    <row r="12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ht="15" customHeight="1">
      <c r="B13" s="296"/>
      <c r="C13" s="297"/>
      <c r="D13" s="295" t="s">
        <v>656</v>
      </c>
      <c r="E13" s="295"/>
      <c r="F13" s="295"/>
      <c r="G13" s="295"/>
      <c r="H13" s="295"/>
      <c r="I13" s="295"/>
      <c r="J13" s="295"/>
      <c r="K13" s="293"/>
    </row>
    <row r="14" ht="15" customHeight="1">
      <c r="B14" s="296"/>
      <c r="C14" s="297"/>
      <c r="D14" s="295" t="s">
        <v>657</v>
      </c>
      <c r="E14" s="295"/>
      <c r="F14" s="295"/>
      <c r="G14" s="295"/>
      <c r="H14" s="295"/>
      <c r="I14" s="295"/>
      <c r="J14" s="295"/>
      <c r="K14" s="293"/>
    </row>
    <row r="15" ht="15" customHeight="1">
      <c r="B15" s="296"/>
      <c r="C15" s="297"/>
      <c r="D15" s="295" t="s">
        <v>658</v>
      </c>
      <c r="E15" s="295"/>
      <c r="F15" s="295"/>
      <c r="G15" s="295"/>
      <c r="H15" s="295"/>
      <c r="I15" s="295"/>
      <c r="J15" s="295"/>
      <c r="K15" s="293"/>
    </row>
    <row r="16" ht="15" customHeight="1">
      <c r="B16" s="296"/>
      <c r="C16" s="297"/>
      <c r="D16" s="297"/>
      <c r="E16" s="298" t="s">
        <v>85</v>
      </c>
      <c r="F16" s="295" t="s">
        <v>659</v>
      </c>
      <c r="G16" s="295"/>
      <c r="H16" s="295"/>
      <c r="I16" s="295"/>
      <c r="J16" s="295"/>
      <c r="K16" s="293"/>
    </row>
    <row r="17" ht="15" customHeight="1">
      <c r="B17" s="296"/>
      <c r="C17" s="297"/>
      <c r="D17" s="297"/>
      <c r="E17" s="298" t="s">
        <v>660</v>
      </c>
      <c r="F17" s="295" t="s">
        <v>661</v>
      </c>
      <c r="G17" s="295"/>
      <c r="H17" s="295"/>
      <c r="I17" s="295"/>
      <c r="J17" s="295"/>
      <c r="K17" s="293"/>
    </row>
    <row r="18" ht="15" customHeight="1">
      <c r="B18" s="296"/>
      <c r="C18" s="297"/>
      <c r="D18" s="297"/>
      <c r="E18" s="298" t="s">
        <v>662</v>
      </c>
      <c r="F18" s="295" t="s">
        <v>663</v>
      </c>
      <c r="G18" s="295"/>
      <c r="H18" s="295"/>
      <c r="I18" s="295"/>
      <c r="J18" s="295"/>
      <c r="K18" s="293"/>
    </row>
    <row r="19" ht="15" customHeight="1">
      <c r="B19" s="296"/>
      <c r="C19" s="297"/>
      <c r="D19" s="297"/>
      <c r="E19" s="298" t="s">
        <v>79</v>
      </c>
      <c r="F19" s="295" t="s">
        <v>664</v>
      </c>
      <c r="G19" s="295"/>
      <c r="H19" s="295"/>
      <c r="I19" s="295"/>
      <c r="J19" s="295"/>
      <c r="K19" s="293"/>
    </row>
    <row r="20" ht="15" customHeight="1">
      <c r="B20" s="296"/>
      <c r="C20" s="297"/>
      <c r="D20" s="297"/>
      <c r="E20" s="298" t="s">
        <v>665</v>
      </c>
      <c r="F20" s="295" t="s">
        <v>666</v>
      </c>
      <c r="G20" s="295"/>
      <c r="H20" s="295"/>
      <c r="I20" s="295"/>
      <c r="J20" s="295"/>
      <c r="K20" s="293"/>
    </row>
    <row r="21" ht="15" customHeight="1">
      <c r="B21" s="296"/>
      <c r="C21" s="297"/>
      <c r="D21" s="297"/>
      <c r="E21" s="298" t="s">
        <v>667</v>
      </c>
      <c r="F21" s="295" t="s">
        <v>668</v>
      </c>
      <c r="G21" s="295"/>
      <c r="H21" s="295"/>
      <c r="I21" s="295"/>
      <c r="J21" s="295"/>
      <c r="K21" s="293"/>
    </row>
    <row r="22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ht="15" customHeight="1">
      <c r="B23" s="296"/>
      <c r="C23" s="295" t="s">
        <v>669</v>
      </c>
      <c r="D23" s="295"/>
      <c r="E23" s="295"/>
      <c r="F23" s="295"/>
      <c r="G23" s="295"/>
      <c r="H23" s="295"/>
      <c r="I23" s="295"/>
      <c r="J23" s="295"/>
      <c r="K23" s="293"/>
    </row>
    <row r="24" ht="15" customHeight="1">
      <c r="B24" s="296"/>
      <c r="C24" s="295" t="s">
        <v>670</v>
      </c>
      <c r="D24" s="295"/>
      <c r="E24" s="295"/>
      <c r="F24" s="295"/>
      <c r="G24" s="295"/>
      <c r="H24" s="295"/>
      <c r="I24" s="295"/>
      <c r="J24" s="295"/>
      <c r="K24" s="293"/>
    </row>
    <row r="25" ht="15" customHeight="1">
      <c r="B25" s="296"/>
      <c r="C25" s="295"/>
      <c r="D25" s="295" t="s">
        <v>671</v>
      </c>
      <c r="E25" s="295"/>
      <c r="F25" s="295"/>
      <c r="G25" s="295"/>
      <c r="H25" s="295"/>
      <c r="I25" s="295"/>
      <c r="J25" s="295"/>
      <c r="K25" s="293"/>
    </row>
    <row r="26" ht="15" customHeight="1">
      <c r="B26" s="296"/>
      <c r="C26" s="297"/>
      <c r="D26" s="295" t="s">
        <v>672</v>
      </c>
      <c r="E26" s="295"/>
      <c r="F26" s="295"/>
      <c r="G26" s="295"/>
      <c r="H26" s="295"/>
      <c r="I26" s="295"/>
      <c r="J26" s="295"/>
      <c r="K26" s="293"/>
    </row>
    <row r="27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ht="15" customHeight="1">
      <c r="B28" s="296"/>
      <c r="C28" s="297"/>
      <c r="D28" s="295" t="s">
        <v>673</v>
      </c>
      <c r="E28" s="295"/>
      <c r="F28" s="295"/>
      <c r="G28" s="295"/>
      <c r="H28" s="295"/>
      <c r="I28" s="295"/>
      <c r="J28" s="295"/>
      <c r="K28" s="293"/>
    </row>
    <row r="29" ht="15" customHeight="1">
      <c r="B29" s="296"/>
      <c r="C29" s="297"/>
      <c r="D29" s="295" t="s">
        <v>674</v>
      </c>
      <c r="E29" s="295"/>
      <c r="F29" s="295"/>
      <c r="G29" s="295"/>
      <c r="H29" s="295"/>
      <c r="I29" s="295"/>
      <c r="J29" s="295"/>
      <c r="K29" s="293"/>
    </row>
    <row r="30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ht="15" customHeight="1">
      <c r="B31" s="296"/>
      <c r="C31" s="297"/>
      <c r="D31" s="295" t="s">
        <v>675</v>
      </c>
      <c r="E31" s="295"/>
      <c r="F31" s="295"/>
      <c r="G31" s="295"/>
      <c r="H31" s="295"/>
      <c r="I31" s="295"/>
      <c r="J31" s="295"/>
      <c r="K31" s="293"/>
    </row>
    <row r="32" ht="15" customHeight="1">
      <c r="B32" s="296"/>
      <c r="C32" s="297"/>
      <c r="D32" s="295" t="s">
        <v>676</v>
      </c>
      <c r="E32" s="295"/>
      <c r="F32" s="295"/>
      <c r="G32" s="295"/>
      <c r="H32" s="295"/>
      <c r="I32" s="295"/>
      <c r="J32" s="295"/>
      <c r="K32" s="293"/>
    </row>
    <row r="33" ht="15" customHeight="1">
      <c r="B33" s="296"/>
      <c r="C33" s="297"/>
      <c r="D33" s="295" t="s">
        <v>677</v>
      </c>
      <c r="E33" s="295"/>
      <c r="F33" s="295"/>
      <c r="G33" s="295"/>
      <c r="H33" s="295"/>
      <c r="I33" s="295"/>
      <c r="J33" s="295"/>
      <c r="K33" s="293"/>
    </row>
    <row r="34" ht="15" customHeight="1">
      <c r="B34" s="296"/>
      <c r="C34" s="297"/>
      <c r="D34" s="295"/>
      <c r="E34" s="299" t="s">
        <v>116</v>
      </c>
      <c r="F34" s="295"/>
      <c r="G34" s="295" t="s">
        <v>678</v>
      </c>
      <c r="H34" s="295"/>
      <c r="I34" s="295"/>
      <c r="J34" s="295"/>
      <c r="K34" s="293"/>
    </row>
    <row r="35" ht="30.75" customHeight="1">
      <c r="B35" s="296"/>
      <c r="C35" s="297"/>
      <c r="D35" s="295"/>
      <c r="E35" s="299" t="s">
        <v>679</v>
      </c>
      <c r="F35" s="295"/>
      <c r="G35" s="295" t="s">
        <v>680</v>
      </c>
      <c r="H35" s="295"/>
      <c r="I35" s="295"/>
      <c r="J35" s="295"/>
      <c r="K35" s="293"/>
    </row>
    <row r="36" ht="15" customHeight="1">
      <c r="B36" s="296"/>
      <c r="C36" s="297"/>
      <c r="D36" s="295"/>
      <c r="E36" s="299" t="s">
        <v>53</v>
      </c>
      <c r="F36" s="295"/>
      <c r="G36" s="295" t="s">
        <v>681</v>
      </c>
      <c r="H36" s="295"/>
      <c r="I36" s="295"/>
      <c r="J36" s="295"/>
      <c r="K36" s="293"/>
    </row>
    <row r="37" ht="15" customHeight="1">
      <c r="B37" s="296"/>
      <c r="C37" s="297"/>
      <c r="D37" s="295"/>
      <c r="E37" s="299" t="s">
        <v>117</v>
      </c>
      <c r="F37" s="295"/>
      <c r="G37" s="295" t="s">
        <v>682</v>
      </c>
      <c r="H37" s="295"/>
      <c r="I37" s="295"/>
      <c r="J37" s="295"/>
      <c r="K37" s="293"/>
    </row>
    <row r="38" ht="15" customHeight="1">
      <c r="B38" s="296"/>
      <c r="C38" s="297"/>
      <c r="D38" s="295"/>
      <c r="E38" s="299" t="s">
        <v>118</v>
      </c>
      <c r="F38" s="295"/>
      <c r="G38" s="295" t="s">
        <v>683</v>
      </c>
      <c r="H38" s="295"/>
      <c r="I38" s="295"/>
      <c r="J38" s="295"/>
      <c r="K38" s="293"/>
    </row>
    <row r="39" ht="15" customHeight="1">
      <c r="B39" s="296"/>
      <c r="C39" s="297"/>
      <c r="D39" s="295"/>
      <c r="E39" s="299" t="s">
        <v>119</v>
      </c>
      <c r="F39" s="295"/>
      <c r="G39" s="295" t="s">
        <v>684</v>
      </c>
      <c r="H39" s="295"/>
      <c r="I39" s="295"/>
      <c r="J39" s="295"/>
      <c r="K39" s="293"/>
    </row>
    <row r="40" ht="15" customHeight="1">
      <c r="B40" s="296"/>
      <c r="C40" s="297"/>
      <c r="D40" s="295"/>
      <c r="E40" s="299" t="s">
        <v>685</v>
      </c>
      <c r="F40" s="295"/>
      <c r="G40" s="295" t="s">
        <v>686</v>
      </c>
      <c r="H40" s="295"/>
      <c r="I40" s="295"/>
      <c r="J40" s="295"/>
      <c r="K40" s="293"/>
    </row>
    <row r="41" ht="15" customHeight="1">
      <c r="B41" s="296"/>
      <c r="C41" s="297"/>
      <c r="D41" s="295"/>
      <c r="E41" s="299"/>
      <c r="F41" s="295"/>
      <c r="G41" s="295" t="s">
        <v>687</v>
      </c>
      <c r="H41" s="295"/>
      <c r="I41" s="295"/>
      <c r="J41" s="295"/>
      <c r="K41" s="293"/>
    </row>
    <row r="42" ht="15" customHeight="1">
      <c r="B42" s="296"/>
      <c r="C42" s="297"/>
      <c r="D42" s="295"/>
      <c r="E42" s="299" t="s">
        <v>688</v>
      </c>
      <c r="F42" s="295"/>
      <c r="G42" s="295" t="s">
        <v>689</v>
      </c>
      <c r="H42" s="295"/>
      <c r="I42" s="295"/>
      <c r="J42" s="295"/>
      <c r="K42" s="293"/>
    </row>
    <row r="43" ht="15" customHeight="1">
      <c r="B43" s="296"/>
      <c r="C43" s="297"/>
      <c r="D43" s="295"/>
      <c r="E43" s="299" t="s">
        <v>121</v>
      </c>
      <c r="F43" s="295"/>
      <c r="G43" s="295" t="s">
        <v>690</v>
      </c>
      <c r="H43" s="295"/>
      <c r="I43" s="295"/>
      <c r="J43" s="295"/>
      <c r="K43" s="293"/>
    </row>
    <row r="44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ht="15" customHeight="1">
      <c r="B45" s="296"/>
      <c r="C45" s="297"/>
      <c r="D45" s="295" t="s">
        <v>691</v>
      </c>
      <c r="E45" s="295"/>
      <c r="F45" s="295"/>
      <c r="G45" s="295"/>
      <c r="H45" s="295"/>
      <c r="I45" s="295"/>
      <c r="J45" s="295"/>
      <c r="K45" s="293"/>
    </row>
    <row r="46" ht="15" customHeight="1">
      <c r="B46" s="296"/>
      <c r="C46" s="297"/>
      <c r="D46" s="297"/>
      <c r="E46" s="295" t="s">
        <v>692</v>
      </c>
      <c r="F46" s="295"/>
      <c r="G46" s="295"/>
      <c r="H46" s="295"/>
      <c r="I46" s="295"/>
      <c r="J46" s="295"/>
      <c r="K46" s="293"/>
    </row>
    <row r="47" ht="15" customHeight="1">
      <c r="B47" s="296"/>
      <c r="C47" s="297"/>
      <c r="D47" s="297"/>
      <c r="E47" s="295" t="s">
        <v>693</v>
      </c>
      <c r="F47" s="295"/>
      <c r="G47" s="295"/>
      <c r="H47" s="295"/>
      <c r="I47" s="295"/>
      <c r="J47" s="295"/>
      <c r="K47" s="293"/>
    </row>
    <row r="48" ht="15" customHeight="1">
      <c r="B48" s="296"/>
      <c r="C48" s="297"/>
      <c r="D48" s="297"/>
      <c r="E48" s="295" t="s">
        <v>694</v>
      </c>
      <c r="F48" s="295"/>
      <c r="G48" s="295"/>
      <c r="H48" s="295"/>
      <c r="I48" s="295"/>
      <c r="J48" s="295"/>
      <c r="K48" s="293"/>
    </row>
    <row r="49" ht="15" customHeight="1">
      <c r="B49" s="296"/>
      <c r="C49" s="297"/>
      <c r="D49" s="295" t="s">
        <v>695</v>
      </c>
      <c r="E49" s="295"/>
      <c r="F49" s="295"/>
      <c r="G49" s="295"/>
      <c r="H49" s="295"/>
      <c r="I49" s="295"/>
      <c r="J49" s="295"/>
      <c r="K49" s="293"/>
    </row>
    <row r="50" ht="25.5" customHeight="1">
      <c r="B50" s="291"/>
      <c r="C50" s="292" t="s">
        <v>696</v>
      </c>
      <c r="D50" s="292"/>
      <c r="E50" s="292"/>
      <c r="F50" s="292"/>
      <c r="G50" s="292"/>
      <c r="H50" s="292"/>
      <c r="I50" s="292"/>
      <c r="J50" s="292"/>
      <c r="K50" s="293"/>
    </row>
    <row r="5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ht="15" customHeight="1">
      <c r="B52" s="291"/>
      <c r="C52" s="295" t="s">
        <v>697</v>
      </c>
      <c r="D52" s="295"/>
      <c r="E52" s="295"/>
      <c r="F52" s="295"/>
      <c r="G52" s="295"/>
      <c r="H52" s="295"/>
      <c r="I52" s="295"/>
      <c r="J52" s="295"/>
      <c r="K52" s="293"/>
    </row>
    <row r="53" ht="15" customHeight="1">
      <c r="B53" s="291"/>
      <c r="C53" s="295" t="s">
        <v>698</v>
      </c>
      <c r="D53" s="295"/>
      <c r="E53" s="295"/>
      <c r="F53" s="295"/>
      <c r="G53" s="295"/>
      <c r="H53" s="295"/>
      <c r="I53" s="295"/>
      <c r="J53" s="295"/>
      <c r="K53" s="293"/>
    </row>
    <row r="54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ht="15" customHeight="1">
      <c r="B55" s="291"/>
      <c r="C55" s="295" t="s">
        <v>699</v>
      </c>
      <c r="D55" s="295"/>
      <c r="E55" s="295"/>
      <c r="F55" s="295"/>
      <c r="G55" s="295"/>
      <c r="H55" s="295"/>
      <c r="I55" s="295"/>
      <c r="J55" s="295"/>
      <c r="K55" s="293"/>
    </row>
    <row r="56" ht="15" customHeight="1">
      <c r="B56" s="291"/>
      <c r="C56" s="297"/>
      <c r="D56" s="295" t="s">
        <v>700</v>
      </c>
      <c r="E56" s="295"/>
      <c r="F56" s="295"/>
      <c r="G56" s="295"/>
      <c r="H56" s="295"/>
      <c r="I56" s="295"/>
      <c r="J56" s="295"/>
      <c r="K56" s="293"/>
    </row>
    <row r="57" ht="15" customHeight="1">
      <c r="B57" s="291"/>
      <c r="C57" s="297"/>
      <c r="D57" s="295" t="s">
        <v>701</v>
      </c>
      <c r="E57" s="295"/>
      <c r="F57" s="295"/>
      <c r="G57" s="295"/>
      <c r="H57" s="295"/>
      <c r="I57" s="295"/>
      <c r="J57" s="295"/>
      <c r="K57" s="293"/>
    </row>
    <row r="58" ht="15" customHeight="1">
      <c r="B58" s="291"/>
      <c r="C58" s="297"/>
      <c r="D58" s="295" t="s">
        <v>702</v>
      </c>
      <c r="E58" s="295"/>
      <c r="F58" s="295"/>
      <c r="G58" s="295"/>
      <c r="H58" s="295"/>
      <c r="I58" s="295"/>
      <c r="J58" s="295"/>
      <c r="K58" s="293"/>
    </row>
    <row r="59" ht="15" customHeight="1">
      <c r="B59" s="291"/>
      <c r="C59" s="297"/>
      <c r="D59" s="295" t="s">
        <v>703</v>
      </c>
      <c r="E59" s="295"/>
      <c r="F59" s="295"/>
      <c r="G59" s="295"/>
      <c r="H59" s="295"/>
      <c r="I59" s="295"/>
      <c r="J59" s="295"/>
      <c r="K59" s="293"/>
    </row>
    <row r="60" ht="15" customHeight="1">
      <c r="B60" s="291"/>
      <c r="C60" s="297"/>
      <c r="D60" s="300" t="s">
        <v>704</v>
      </c>
      <c r="E60" s="300"/>
      <c r="F60" s="300"/>
      <c r="G60" s="300"/>
      <c r="H60" s="300"/>
      <c r="I60" s="300"/>
      <c r="J60" s="300"/>
      <c r="K60" s="293"/>
    </row>
    <row r="61" ht="15" customHeight="1">
      <c r="B61" s="291"/>
      <c r="C61" s="297"/>
      <c r="D61" s="295" t="s">
        <v>705</v>
      </c>
      <c r="E61" s="295"/>
      <c r="F61" s="295"/>
      <c r="G61" s="295"/>
      <c r="H61" s="295"/>
      <c r="I61" s="295"/>
      <c r="J61" s="295"/>
      <c r="K61" s="293"/>
    </row>
    <row r="62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ht="15" customHeight="1">
      <c r="B63" s="291"/>
      <c r="C63" s="297"/>
      <c r="D63" s="295" t="s">
        <v>706</v>
      </c>
      <c r="E63" s="295"/>
      <c r="F63" s="295"/>
      <c r="G63" s="295"/>
      <c r="H63" s="295"/>
      <c r="I63" s="295"/>
      <c r="J63" s="295"/>
      <c r="K63" s="293"/>
    </row>
    <row r="64" ht="15" customHeight="1">
      <c r="B64" s="291"/>
      <c r="C64" s="297"/>
      <c r="D64" s="300" t="s">
        <v>707</v>
      </c>
      <c r="E64" s="300"/>
      <c r="F64" s="300"/>
      <c r="G64" s="300"/>
      <c r="H64" s="300"/>
      <c r="I64" s="300"/>
      <c r="J64" s="300"/>
      <c r="K64" s="293"/>
    </row>
    <row r="65" ht="15" customHeight="1">
      <c r="B65" s="291"/>
      <c r="C65" s="297"/>
      <c r="D65" s="295" t="s">
        <v>708</v>
      </c>
      <c r="E65" s="295"/>
      <c r="F65" s="295"/>
      <c r="G65" s="295"/>
      <c r="H65" s="295"/>
      <c r="I65" s="295"/>
      <c r="J65" s="295"/>
      <c r="K65" s="293"/>
    </row>
    <row r="66" ht="15" customHeight="1">
      <c r="B66" s="291"/>
      <c r="C66" s="297"/>
      <c r="D66" s="295" t="s">
        <v>709</v>
      </c>
      <c r="E66" s="295"/>
      <c r="F66" s="295"/>
      <c r="G66" s="295"/>
      <c r="H66" s="295"/>
      <c r="I66" s="295"/>
      <c r="J66" s="295"/>
      <c r="K66" s="293"/>
    </row>
    <row r="67" ht="15" customHeight="1">
      <c r="B67" s="291"/>
      <c r="C67" s="297"/>
      <c r="D67" s="295" t="s">
        <v>710</v>
      </c>
      <c r="E67" s="295"/>
      <c r="F67" s="295"/>
      <c r="G67" s="295"/>
      <c r="H67" s="295"/>
      <c r="I67" s="295"/>
      <c r="J67" s="295"/>
      <c r="K67" s="293"/>
    </row>
    <row r="68" ht="15" customHeight="1">
      <c r="B68" s="291"/>
      <c r="C68" s="297"/>
      <c r="D68" s="295" t="s">
        <v>711</v>
      </c>
      <c r="E68" s="295"/>
      <c r="F68" s="295"/>
      <c r="G68" s="295"/>
      <c r="H68" s="295"/>
      <c r="I68" s="295"/>
      <c r="J68" s="295"/>
      <c r="K68" s="293"/>
    </row>
    <row r="69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ht="45" customHeight="1">
      <c r="B73" s="310"/>
      <c r="C73" s="311" t="s">
        <v>100</v>
      </c>
      <c r="D73" s="311"/>
      <c r="E73" s="311"/>
      <c r="F73" s="311"/>
      <c r="G73" s="311"/>
      <c r="H73" s="311"/>
      <c r="I73" s="311"/>
      <c r="J73" s="311"/>
      <c r="K73" s="312"/>
    </row>
    <row r="74" ht="17.25" customHeight="1">
      <c r="B74" s="310"/>
      <c r="C74" s="313" t="s">
        <v>712</v>
      </c>
      <c r="D74" s="313"/>
      <c r="E74" s="313"/>
      <c r="F74" s="313" t="s">
        <v>713</v>
      </c>
      <c r="G74" s="314"/>
      <c r="H74" s="313" t="s">
        <v>117</v>
      </c>
      <c r="I74" s="313" t="s">
        <v>57</v>
      </c>
      <c r="J74" s="313" t="s">
        <v>714</v>
      </c>
      <c r="K74" s="312"/>
    </row>
    <row r="75" ht="17.25" customHeight="1">
      <c r="B75" s="310"/>
      <c r="C75" s="315" t="s">
        <v>715</v>
      </c>
      <c r="D75" s="315"/>
      <c r="E75" s="315"/>
      <c r="F75" s="316" t="s">
        <v>716</v>
      </c>
      <c r="G75" s="317"/>
      <c r="H75" s="315"/>
      <c r="I75" s="315"/>
      <c r="J75" s="315" t="s">
        <v>717</v>
      </c>
      <c r="K75" s="312"/>
    </row>
    <row r="76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ht="15" customHeight="1">
      <c r="B77" s="310"/>
      <c r="C77" s="299" t="s">
        <v>53</v>
      </c>
      <c r="D77" s="318"/>
      <c r="E77" s="318"/>
      <c r="F77" s="320" t="s">
        <v>718</v>
      </c>
      <c r="G77" s="319"/>
      <c r="H77" s="299" t="s">
        <v>719</v>
      </c>
      <c r="I77" s="299" t="s">
        <v>720</v>
      </c>
      <c r="J77" s="299">
        <v>20</v>
      </c>
      <c r="K77" s="312"/>
    </row>
    <row r="78" ht="15" customHeight="1">
      <c r="B78" s="310"/>
      <c r="C78" s="299" t="s">
        <v>721</v>
      </c>
      <c r="D78" s="299"/>
      <c r="E78" s="299"/>
      <c r="F78" s="320" t="s">
        <v>718</v>
      </c>
      <c r="G78" s="319"/>
      <c r="H78" s="299" t="s">
        <v>722</v>
      </c>
      <c r="I78" s="299" t="s">
        <v>720</v>
      </c>
      <c r="J78" s="299">
        <v>120</v>
      </c>
      <c r="K78" s="312"/>
    </row>
    <row r="79" ht="15" customHeight="1">
      <c r="B79" s="321"/>
      <c r="C79" s="299" t="s">
        <v>723</v>
      </c>
      <c r="D79" s="299"/>
      <c r="E79" s="299"/>
      <c r="F79" s="320" t="s">
        <v>724</v>
      </c>
      <c r="G79" s="319"/>
      <c r="H79" s="299" t="s">
        <v>725</v>
      </c>
      <c r="I79" s="299" t="s">
        <v>720</v>
      </c>
      <c r="J79" s="299">
        <v>50</v>
      </c>
      <c r="K79" s="312"/>
    </row>
    <row r="80" ht="15" customHeight="1">
      <c r="B80" s="321"/>
      <c r="C80" s="299" t="s">
        <v>726</v>
      </c>
      <c r="D80" s="299"/>
      <c r="E80" s="299"/>
      <c r="F80" s="320" t="s">
        <v>718</v>
      </c>
      <c r="G80" s="319"/>
      <c r="H80" s="299" t="s">
        <v>727</v>
      </c>
      <c r="I80" s="299" t="s">
        <v>728</v>
      </c>
      <c r="J80" s="299"/>
      <c r="K80" s="312"/>
    </row>
    <row r="81" ht="15" customHeight="1">
      <c r="B81" s="321"/>
      <c r="C81" s="322" t="s">
        <v>729</v>
      </c>
      <c r="D81" s="322"/>
      <c r="E81" s="322"/>
      <c r="F81" s="323" t="s">
        <v>724</v>
      </c>
      <c r="G81" s="322"/>
      <c r="H81" s="322" t="s">
        <v>730</v>
      </c>
      <c r="I81" s="322" t="s">
        <v>720</v>
      </c>
      <c r="J81" s="322">
        <v>15</v>
      </c>
      <c r="K81" s="312"/>
    </row>
    <row r="82" ht="15" customHeight="1">
      <c r="B82" s="321"/>
      <c r="C82" s="322" t="s">
        <v>731</v>
      </c>
      <c r="D82" s="322"/>
      <c r="E82" s="322"/>
      <c r="F82" s="323" t="s">
        <v>724</v>
      </c>
      <c r="G82" s="322"/>
      <c r="H82" s="322" t="s">
        <v>732</v>
      </c>
      <c r="I82" s="322" t="s">
        <v>720</v>
      </c>
      <c r="J82" s="322">
        <v>15</v>
      </c>
      <c r="K82" s="312"/>
    </row>
    <row r="83" ht="15" customHeight="1">
      <c r="B83" s="321"/>
      <c r="C83" s="322" t="s">
        <v>733</v>
      </c>
      <c r="D83" s="322"/>
      <c r="E83" s="322"/>
      <c r="F83" s="323" t="s">
        <v>724</v>
      </c>
      <c r="G83" s="322"/>
      <c r="H83" s="322" t="s">
        <v>734</v>
      </c>
      <c r="I83" s="322" t="s">
        <v>720</v>
      </c>
      <c r="J83" s="322">
        <v>20</v>
      </c>
      <c r="K83" s="312"/>
    </row>
    <row r="84" ht="15" customHeight="1">
      <c r="B84" s="321"/>
      <c r="C84" s="322" t="s">
        <v>735</v>
      </c>
      <c r="D84" s="322"/>
      <c r="E84" s="322"/>
      <c r="F84" s="323" t="s">
        <v>724</v>
      </c>
      <c r="G84" s="322"/>
      <c r="H84" s="322" t="s">
        <v>736</v>
      </c>
      <c r="I84" s="322" t="s">
        <v>720</v>
      </c>
      <c r="J84" s="322">
        <v>20</v>
      </c>
      <c r="K84" s="312"/>
    </row>
    <row r="85" ht="15" customHeight="1">
      <c r="B85" s="321"/>
      <c r="C85" s="299" t="s">
        <v>737</v>
      </c>
      <c r="D85" s="299"/>
      <c r="E85" s="299"/>
      <c r="F85" s="320" t="s">
        <v>724</v>
      </c>
      <c r="G85" s="319"/>
      <c r="H85" s="299" t="s">
        <v>738</v>
      </c>
      <c r="I85" s="299" t="s">
        <v>720</v>
      </c>
      <c r="J85" s="299">
        <v>50</v>
      </c>
      <c r="K85" s="312"/>
    </row>
    <row r="86" ht="15" customHeight="1">
      <c r="B86" s="321"/>
      <c r="C86" s="299" t="s">
        <v>739</v>
      </c>
      <c r="D86" s="299"/>
      <c r="E86" s="299"/>
      <c r="F86" s="320" t="s">
        <v>724</v>
      </c>
      <c r="G86" s="319"/>
      <c r="H86" s="299" t="s">
        <v>740</v>
      </c>
      <c r="I86" s="299" t="s">
        <v>720</v>
      </c>
      <c r="J86" s="299">
        <v>20</v>
      </c>
      <c r="K86" s="312"/>
    </row>
    <row r="87" ht="15" customHeight="1">
      <c r="B87" s="321"/>
      <c r="C87" s="299" t="s">
        <v>741</v>
      </c>
      <c r="D87" s="299"/>
      <c r="E87" s="299"/>
      <c r="F87" s="320" t="s">
        <v>724</v>
      </c>
      <c r="G87" s="319"/>
      <c r="H87" s="299" t="s">
        <v>742</v>
      </c>
      <c r="I87" s="299" t="s">
        <v>720</v>
      </c>
      <c r="J87" s="299">
        <v>20</v>
      </c>
      <c r="K87" s="312"/>
    </row>
    <row r="88" ht="15" customHeight="1">
      <c r="B88" s="321"/>
      <c r="C88" s="299" t="s">
        <v>743</v>
      </c>
      <c r="D88" s="299"/>
      <c r="E88" s="299"/>
      <c r="F88" s="320" t="s">
        <v>724</v>
      </c>
      <c r="G88" s="319"/>
      <c r="H88" s="299" t="s">
        <v>744</v>
      </c>
      <c r="I88" s="299" t="s">
        <v>720</v>
      </c>
      <c r="J88" s="299">
        <v>50</v>
      </c>
      <c r="K88" s="312"/>
    </row>
    <row r="89" ht="15" customHeight="1">
      <c r="B89" s="321"/>
      <c r="C89" s="299" t="s">
        <v>745</v>
      </c>
      <c r="D89" s="299"/>
      <c r="E89" s="299"/>
      <c r="F89" s="320" t="s">
        <v>724</v>
      </c>
      <c r="G89" s="319"/>
      <c r="H89" s="299" t="s">
        <v>745</v>
      </c>
      <c r="I89" s="299" t="s">
        <v>720</v>
      </c>
      <c r="J89" s="299">
        <v>50</v>
      </c>
      <c r="K89" s="312"/>
    </row>
    <row r="90" ht="15" customHeight="1">
      <c r="B90" s="321"/>
      <c r="C90" s="299" t="s">
        <v>122</v>
      </c>
      <c r="D90" s="299"/>
      <c r="E90" s="299"/>
      <c r="F90" s="320" t="s">
        <v>724</v>
      </c>
      <c r="G90" s="319"/>
      <c r="H90" s="299" t="s">
        <v>746</v>
      </c>
      <c r="I90" s="299" t="s">
        <v>720</v>
      </c>
      <c r="J90" s="299">
        <v>255</v>
      </c>
      <c r="K90" s="312"/>
    </row>
    <row r="91" ht="15" customHeight="1">
      <c r="B91" s="321"/>
      <c r="C91" s="299" t="s">
        <v>747</v>
      </c>
      <c r="D91" s="299"/>
      <c r="E91" s="299"/>
      <c r="F91" s="320" t="s">
        <v>718</v>
      </c>
      <c r="G91" s="319"/>
      <c r="H91" s="299" t="s">
        <v>748</v>
      </c>
      <c r="I91" s="299" t="s">
        <v>749</v>
      </c>
      <c r="J91" s="299"/>
      <c r="K91" s="312"/>
    </row>
    <row r="92" ht="15" customHeight="1">
      <c r="B92" s="321"/>
      <c r="C92" s="299" t="s">
        <v>750</v>
      </c>
      <c r="D92" s="299"/>
      <c r="E92" s="299"/>
      <c r="F92" s="320" t="s">
        <v>718</v>
      </c>
      <c r="G92" s="319"/>
      <c r="H92" s="299" t="s">
        <v>751</v>
      </c>
      <c r="I92" s="299" t="s">
        <v>752</v>
      </c>
      <c r="J92" s="299"/>
      <c r="K92" s="312"/>
    </row>
    <row r="93" ht="15" customHeight="1">
      <c r="B93" s="321"/>
      <c r="C93" s="299" t="s">
        <v>753</v>
      </c>
      <c r="D93" s="299"/>
      <c r="E93" s="299"/>
      <c r="F93" s="320" t="s">
        <v>718</v>
      </c>
      <c r="G93" s="319"/>
      <c r="H93" s="299" t="s">
        <v>753</v>
      </c>
      <c r="I93" s="299" t="s">
        <v>752</v>
      </c>
      <c r="J93" s="299"/>
      <c r="K93" s="312"/>
    </row>
    <row r="94" ht="15" customHeight="1">
      <c r="B94" s="321"/>
      <c r="C94" s="299" t="s">
        <v>38</v>
      </c>
      <c r="D94" s="299"/>
      <c r="E94" s="299"/>
      <c r="F94" s="320" t="s">
        <v>718</v>
      </c>
      <c r="G94" s="319"/>
      <c r="H94" s="299" t="s">
        <v>754</v>
      </c>
      <c r="I94" s="299" t="s">
        <v>752</v>
      </c>
      <c r="J94" s="299"/>
      <c r="K94" s="312"/>
    </row>
    <row r="95" ht="15" customHeight="1">
      <c r="B95" s="321"/>
      <c r="C95" s="299" t="s">
        <v>48</v>
      </c>
      <c r="D95" s="299"/>
      <c r="E95" s="299"/>
      <c r="F95" s="320" t="s">
        <v>718</v>
      </c>
      <c r="G95" s="319"/>
      <c r="H95" s="299" t="s">
        <v>755</v>
      </c>
      <c r="I95" s="299" t="s">
        <v>752</v>
      </c>
      <c r="J95" s="299"/>
      <c r="K95" s="312"/>
    </row>
    <row r="96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ht="45" customHeight="1">
      <c r="B100" s="310"/>
      <c r="C100" s="311" t="s">
        <v>756</v>
      </c>
      <c r="D100" s="311"/>
      <c r="E100" s="311"/>
      <c r="F100" s="311"/>
      <c r="G100" s="311"/>
      <c r="H100" s="311"/>
      <c r="I100" s="311"/>
      <c r="J100" s="311"/>
      <c r="K100" s="312"/>
    </row>
    <row r="101" ht="17.25" customHeight="1">
      <c r="B101" s="310"/>
      <c r="C101" s="313" t="s">
        <v>712</v>
      </c>
      <c r="D101" s="313"/>
      <c r="E101" s="313"/>
      <c r="F101" s="313" t="s">
        <v>713</v>
      </c>
      <c r="G101" s="314"/>
      <c r="H101" s="313" t="s">
        <v>117</v>
      </c>
      <c r="I101" s="313" t="s">
        <v>57</v>
      </c>
      <c r="J101" s="313" t="s">
        <v>714</v>
      </c>
      <c r="K101" s="312"/>
    </row>
    <row r="102" ht="17.25" customHeight="1">
      <c r="B102" s="310"/>
      <c r="C102" s="315" t="s">
        <v>715</v>
      </c>
      <c r="D102" s="315"/>
      <c r="E102" s="315"/>
      <c r="F102" s="316" t="s">
        <v>716</v>
      </c>
      <c r="G102" s="317"/>
      <c r="H102" s="315"/>
      <c r="I102" s="315"/>
      <c r="J102" s="315" t="s">
        <v>717</v>
      </c>
      <c r="K102" s="312"/>
    </row>
    <row r="103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ht="15" customHeight="1">
      <c r="B104" s="310"/>
      <c r="C104" s="299" t="s">
        <v>53</v>
      </c>
      <c r="D104" s="318"/>
      <c r="E104" s="318"/>
      <c r="F104" s="320" t="s">
        <v>718</v>
      </c>
      <c r="G104" s="329"/>
      <c r="H104" s="299" t="s">
        <v>757</v>
      </c>
      <c r="I104" s="299" t="s">
        <v>720</v>
      </c>
      <c r="J104" s="299">
        <v>20</v>
      </c>
      <c r="K104" s="312"/>
    </row>
    <row r="105" ht="15" customHeight="1">
      <c r="B105" s="310"/>
      <c r="C105" s="299" t="s">
        <v>721</v>
      </c>
      <c r="D105" s="299"/>
      <c r="E105" s="299"/>
      <c r="F105" s="320" t="s">
        <v>718</v>
      </c>
      <c r="G105" s="299"/>
      <c r="H105" s="299" t="s">
        <v>757</v>
      </c>
      <c r="I105" s="299" t="s">
        <v>720</v>
      </c>
      <c r="J105" s="299">
        <v>120</v>
      </c>
      <c r="K105" s="312"/>
    </row>
    <row r="106" ht="15" customHeight="1">
      <c r="B106" s="321"/>
      <c r="C106" s="299" t="s">
        <v>723</v>
      </c>
      <c r="D106" s="299"/>
      <c r="E106" s="299"/>
      <c r="F106" s="320" t="s">
        <v>724</v>
      </c>
      <c r="G106" s="299"/>
      <c r="H106" s="299" t="s">
        <v>757</v>
      </c>
      <c r="I106" s="299" t="s">
        <v>720</v>
      </c>
      <c r="J106" s="299">
        <v>50</v>
      </c>
      <c r="K106" s="312"/>
    </row>
    <row r="107" ht="15" customHeight="1">
      <c r="B107" s="321"/>
      <c r="C107" s="299" t="s">
        <v>726</v>
      </c>
      <c r="D107" s="299"/>
      <c r="E107" s="299"/>
      <c r="F107" s="320" t="s">
        <v>718</v>
      </c>
      <c r="G107" s="299"/>
      <c r="H107" s="299" t="s">
        <v>757</v>
      </c>
      <c r="I107" s="299" t="s">
        <v>728</v>
      </c>
      <c r="J107" s="299"/>
      <c r="K107" s="312"/>
    </row>
    <row r="108" ht="15" customHeight="1">
      <c r="B108" s="321"/>
      <c r="C108" s="299" t="s">
        <v>737</v>
      </c>
      <c r="D108" s="299"/>
      <c r="E108" s="299"/>
      <c r="F108" s="320" t="s">
        <v>724</v>
      </c>
      <c r="G108" s="299"/>
      <c r="H108" s="299" t="s">
        <v>757</v>
      </c>
      <c r="I108" s="299" t="s">
        <v>720</v>
      </c>
      <c r="J108" s="299">
        <v>50</v>
      </c>
      <c r="K108" s="312"/>
    </row>
    <row r="109" ht="15" customHeight="1">
      <c r="B109" s="321"/>
      <c r="C109" s="299" t="s">
        <v>745</v>
      </c>
      <c r="D109" s="299"/>
      <c r="E109" s="299"/>
      <c r="F109" s="320" t="s">
        <v>724</v>
      </c>
      <c r="G109" s="299"/>
      <c r="H109" s="299" t="s">
        <v>757</v>
      </c>
      <c r="I109" s="299" t="s">
        <v>720</v>
      </c>
      <c r="J109" s="299">
        <v>50</v>
      </c>
      <c r="K109" s="312"/>
    </row>
    <row r="110" ht="15" customHeight="1">
      <c r="B110" s="321"/>
      <c r="C110" s="299" t="s">
        <v>743</v>
      </c>
      <c r="D110" s="299"/>
      <c r="E110" s="299"/>
      <c r="F110" s="320" t="s">
        <v>724</v>
      </c>
      <c r="G110" s="299"/>
      <c r="H110" s="299" t="s">
        <v>757</v>
      </c>
      <c r="I110" s="299" t="s">
        <v>720</v>
      </c>
      <c r="J110" s="299">
        <v>50</v>
      </c>
      <c r="K110" s="312"/>
    </row>
    <row r="111" ht="15" customHeight="1">
      <c r="B111" s="321"/>
      <c r="C111" s="299" t="s">
        <v>53</v>
      </c>
      <c r="D111" s="299"/>
      <c r="E111" s="299"/>
      <c r="F111" s="320" t="s">
        <v>718</v>
      </c>
      <c r="G111" s="299"/>
      <c r="H111" s="299" t="s">
        <v>758</v>
      </c>
      <c r="I111" s="299" t="s">
        <v>720</v>
      </c>
      <c r="J111" s="299">
        <v>20</v>
      </c>
      <c r="K111" s="312"/>
    </row>
    <row r="112" ht="15" customHeight="1">
      <c r="B112" s="321"/>
      <c r="C112" s="299" t="s">
        <v>759</v>
      </c>
      <c r="D112" s="299"/>
      <c r="E112" s="299"/>
      <c r="F112" s="320" t="s">
        <v>718</v>
      </c>
      <c r="G112" s="299"/>
      <c r="H112" s="299" t="s">
        <v>760</v>
      </c>
      <c r="I112" s="299" t="s">
        <v>720</v>
      </c>
      <c r="J112" s="299">
        <v>120</v>
      </c>
      <c r="K112" s="312"/>
    </row>
    <row r="113" ht="15" customHeight="1">
      <c r="B113" s="321"/>
      <c r="C113" s="299" t="s">
        <v>38</v>
      </c>
      <c r="D113" s="299"/>
      <c r="E113" s="299"/>
      <c r="F113" s="320" t="s">
        <v>718</v>
      </c>
      <c r="G113" s="299"/>
      <c r="H113" s="299" t="s">
        <v>761</v>
      </c>
      <c r="I113" s="299" t="s">
        <v>752</v>
      </c>
      <c r="J113" s="299"/>
      <c r="K113" s="312"/>
    </row>
    <row r="114" ht="15" customHeight="1">
      <c r="B114" s="321"/>
      <c r="C114" s="299" t="s">
        <v>48</v>
      </c>
      <c r="D114" s="299"/>
      <c r="E114" s="299"/>
      <c r="F114" s="320" t="s">
        <v>718</v>
      </c>
      <c r="G114" s="299"/>
      <c r="H114" s="299" t="s">
        <v>762</v>
      </c>
      <c r="I114" s="299" t="s">
        <v>752</v>
      </c>
      <c r="J114" s="299"/>
      <c r="K114" s="312"/>
    </row>
    <row r="115" ht="15" customHeight="1">
      <c r="B115" s="321"/>
      <c r="C115" s="299" t="s">
        <v>57</v>
      </c>
      <c r="D115" s="299"/>
      <c r="E115" s="299"/>
      <c r="F115" s="320" t="s">
        <v>718</v>
      </c>
      <c r="G115" s="299"/>
      <c r="H115" s="299" t="s">
        <v>763</v>
      </c>
      <c r="I115" s="299" t="s">
        <v>764</v>
      </c>
      <c r="J115" s="299"/>
      <c r="K115" s="312"/>
    </row>
    <row r="116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ht="45" customHeight="1">
      <c r="B120" s="336"/>
      <c r="C120" s="289" t="s">
        <v>765</v>
      </c>
      <c r="D120" s="289"/>
      <c r="E120" s="289"/>
      <c r="F120" s="289"/>
      <c r="G120" s="289"/>
      <c r="H120" s="289"/>
      <c r="I120" s="289"/>
      <c r="J120" s="289"/>
      <c r="K120" s="337"/>
    </row>
    <row r="121" ht="17.25" customHeight="1">
      <c r="B121" s="338"/>
      <c r="C121" s="313" t="s">
        <v>712</v>
      </c>
      <c r="D121" s="313"/>
      <c r="E121" s="313"/>
      <c r="F121" s="313" t="s">
        <v>713</v>
      </c>
      <c r="G121" s="314"/>
      <c r="H121" s="313" t="s">
        <v>117</v>
      </c>
      <c r="I121" s="313" t="s">
        <v>57</v>
      </c>
      <c r="J121" s="313" t="s">
        <v>714</v>
      </c>
      <c r="K121" s="339"/>
    </row>
    <row r="122" ht="17.25" customHeight="1">
      <c r="B122" s="338"/>
      <c r="C122" s="315" t="s">
        <v>715</v>
      </c>
      <c r="D122" s="315"/>
      <c r="E122" s="315"/>
      <c r="F122" s="316" t="s">
        <v>716</v>
      </c>
      <c r="G122" s="317"/>
      <c r="H122" s="315"/>
      <c r="I122" s="315"/>
      <c r="J122" s="315" t="s">
        <v>717</v>
      </c>
      <c r="K122" s="339"/>
    </row>
    <row r="123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ht="15" customHeight="1">
      <c r="B124" s="340"/>
      <c r="C124" s="299" t="s">
        <v>721</v>
      </c>
      <c r="D124" s="318"/>
      <c r="E124" s="318"/>
      <c r="F124" s="320" t="s">
        <v>718</v>
      </c>
      <c r="G124" s="299"/>
      <c r="H124" s="299" t="s">
        <v>757</v>
      </c>
      <c r="I124" s="299" t="s">
        <v>720</v>
      </c>
      <c r="J124" s="299">
        <v>120</v>
      </c>
      <c r="K124" s="342"/>
    </row>
    <row r="125" ht="15" customHeight="1">
      <c r="B125" s="340"/>
      <c r="C125" s="299" t="s">
        <v>766</v>
      </c>
      <c r="D125" s="299"/>
      <c r="E125" s="299"/>
      <c r="F125" s="320" t="s">
        <v>718</v>
      </c>
      <c r="G125" s="299"/>
      <c r="H125" s="299" t="s">
        <v>767</v>
      </c>
      <c r="I125" s="299" t="s">
        <v>720</v>
      </c>
      <c r="J125" s="299" t="s">
        <v>768</v>
      </c>
      <c r="K125" s="342"/>
    </row>
    <row r="126" ht="15" customHeight="1">
      <c r="B126" s="340"/>
      <c r="C126" s="299" t="s">
        <v>667</v>
      </c>
      <c r="D126" s="299"/>
      <c r="E126" s="299"/>
      <c r="F126" s="320" t="s">
        <v>718</v>
      </c>
      <c r="G126" s="299"/>
      <c r="H126" s="299" t="s">
        <v>769</v>
      </c>
      <c r="I126" s="299" t="s">
        <v>720</v>
      </c>
      <c r="J126" s="299" t="s">
        <v>768</v>
      </c>
      <c r="K126" s="342"/>
    </row>
    <row r="127" ht="15" customHeight="1">
      <c r="B127" s="340"/>
      <c r="C127" s="299" t="s">
        <v>729</v>
      </c>
      <c r="D127" s="299"/>
      <c r="E127" s="299"/>
      <c r="F127" s="320" t="s">
        <v>724</v>
      </c>
      <c r="G127" s="299"/>
      <c r="H127" s="299" t="s">
        <v>730</v>
      </c>
      <c r="I127" s="299" t="s">
        <v>720</v>
      </c>
      <c r="J127" s="299">
        <v>15</v>
      </c>
      <c r="K127" s="342"/>
    </row>
    <row r="128" ht="15" customHeight="1">
      <c r="B128" s="340"/>
      <c r="C128" s="322" t="s">
        <v>731</v>
      </c>
      <c r="D128" s="322"/>
      <c r="E128" s="322"/>
      <c r="F128" s="323" t="s">
        <v>724</v>
      </c>
      <c r="G128" s="322"/>
      <c r="H128" s="322" t="s">
        <v>732</v>
      </c>
      <c r="I128" s="322" t="s">
        <v>720</v>
      </c>
      <c r="J128" s="322">
        <v>15</v>
      </c>
      <c r="K128" s="342"/>
    </row>
    <row r="129" ht="15" customHeight="1">
      <c r="B129" s="340"/>
      <c r="C129" s="322" t="s">
        <v>733</v>
      </c>
      <c r="D129" s="322"/>
      <c r="E129" s="322"/>
      <c r="F129" s="323" t="s">
        <v>724</v>
      </c>
      <c r="G129" s="322"/>
      <c r="H129" s="322" t="s">
        <v>734</v>
      </c>
      <c r="I129" s="322" t="s">
        <v>720</v>
      </c>
      <c r="J129" s="322">
        <v>20</v>
      </c>
      <c r="K129" s="342"/>
    </row>
    <row r="130" ht="15" customHeight="1">
      <c r="B130" s="340"/>
      <c r="C130" s="322" t="s">
        <v>735</v>
      </c>
      <c r="D130" s="322"/>
      <c r="E130" s="322"/>
      <c r="F130" s="323" t="s">
        <v>724</v>
      </c>
      <c r="G130" s="322"/>
      <c r="H130" s="322" t="s">
        <v>736</v>
      </c>
      <c r="I130" s="322" t="s">
        <v>720</v>
      </c>
      <c r="J130" s="322">
        <v>20</v>
      </c>
      <c r="K130" s="342"/>
    </row>
    <row r="131" ht="15" customHeight="1">
      <c r="B131" s="340"/>
      <c r="C131" s="299" t="s">
        <v>723</v>
      </c>
      <c r="D131" s="299"/>
      <c r="E131" s="299"/>
      <c r="F131" s="320" t="s">
        <v>724</v>
      </c>
      <c r="G131" s="299"/>
      <c r="H131" s="299" t="s">
        <v>757</v>
      </c>
      <c r="I131" s="299" t="s">
        <v>720</v>
      </c>
      <c r="J131" s="299">
        <v>50</v>
      </c>
      <c r="K131" s="342"/>
    </row>
    <row r="132" ht="15" customHeight="1">
      <c r="B132" s="340"/>
      <c r="C132" s="299" t="s">
        <v>737</v>
      </c>
      <c r="D132" s="299"/>
      <c r="E132" s="299"/>
      <c r="F132" s="320" t="s">
        <v>724</v>
      </c>
      <c r="G132" s="299"/>
      <c r="H132" s="299" t="s">
        <v>757</v>
      </c>
      <c r="I132" s="299" t="s">
        <v>720</v>
      </c>
      <c r="J132" s="299">
        <v>50</v>
      </c>
      <c r="K132" s="342"/>
    </row>
    <row r="133" ht="15" customHeight="1">
      <c r="B133" s="340"/>
      <c r="C133" s="299" t="s">
        <v>743</v>
      </c>
      <c r="D133" s="299"/>
      <c r="E133" s="299"/>
      <c r="F133" s="320" t="s">
        <v>724</v>
      </c>
      <c r="G133" s="299"/>
      <c r="H133" s="299" t="s">
        <v>757</v>
      </c>
      <c r="I133" s="299" t="s">
        <v>720</v>
      </c>
      <c r="J133" s="299">
        <v>50</v>
      </c>
      <c r="K133" s="342"/>
    </row>
    <row r="134" ht="15" customHeight="1">
      <c r="B134" s="340"/>
      <c r="C134" s="299" t="s">
        <v>745</v>
      </c>
      <c r="D134" s="299"/>
      <c r="E134" s="299"/>
      <c r="F134" s="320" t="s">
        <v>724</v>
      </c>
      <c r="G134" s="299"/>
      <c r="H134" s="299" t="s">
        <v>757</v>
      </c>
      <c r="I134" s="299" t="s">
        <v>720</v>
      </c>
      <c r="J134" s="299">
        <v>50</v>
      </c>
      <c r="K134" s="342"/>
    </row>
    <row r="135" ht="15" customHeight="1">
      <c r="B135" s="340"/>
      <c r="C135" s="299" t="s">
        <v>122</v>
      </c>
      <c r="D135" s="299"/>
      <c r="E135" s="299"/>
      <c r="F135" s="320" t="s">
        <v>724</v>
      </c>
      <c r="G135" s="299"/>
      <c r="H135" s="299" t="s">
        <v>770</v>
      </c>
      <c r="I135" s="299" t="s">
        <v>720</v>
      </c>
      <c r="J135" s="299">
        <v>255</v>
      </c>
      <c r="K135" s="342"/>
    </row>
    <row r="136" ht="15" customHeight="1">
      <c r="B136" s="340"/>
      <c r="C136" s="299" t="s">
        <v>747</v>
      </c>
      <c r="D136" s="299"/>
      <c r="E136" s="299"/>
      <c r="F136" s="320" t="s">
        <v>718</v>
      </c>
      <c r="G136" s="299"/>
      <c r="H136" s="299" t="s">
        <v>771</v>
      </c>
      <c r="I136" s="299" t="s">
        <v>749</v>
      </c>
      <c r="J136" s="299"/>
      <c r="K136" s="342"/>
    </row>
    <row r="137" ht="15" customHeight="1">
      <c r="B137" s="340"/>
      <c r="C137" s="299" t="s">
        <v>750</v>
      </c>
      <c r="D137" s="299"/>
      <c r="E137" s="299"/>
      <c r="F137" s="320" t="s">
        <v>718</v>
      </c>
      <c r="G137" s="299"/>
      <c r="H137" s="299" t="s">
        <v>772</v>
      </c>
      <c r="I137" s="299" t="s">
        <v>752</v>
      </c>
      <c r="J137" s="299"/>
      <c r="K137" s="342"/>
    </row>
    <row r="138" ht="15" customHeight="1">
      <c r="B138" s="340"/>
      <c r="C138" s="299" t="s">
        <v>753</v>
      </c>
      <c r="D138" s="299"/>
      <c r="E138" s="299"/>
      <c r="F138" s="320" t="s">
        <v>718</v>
      </c>
      <c r="G138" s="299"/>
      <c r="H138" s="299" t="s">
        <v>753</v>
      </c>
      <c r="I138" s="299" t="s">
        <v>752</v>
      </c>
      <c r="J138" s="299"/>
      <c r="K138" s="342"/>
    </row>
    <row r="139" ht="15" customHeight="1">
      <c r="B139" s="340"/>
      <c r="C139" s="299" t="s">
        <v>38</v>
      </c>
      <c r="D139" s="299"/>
      <c r="E139" s="299"/>
      <c r="F139" s="320" t="s">
        <v>718</v>
      </c>
      <c r="G139" s="299"/>
      <c r="H139" s="299" t="s">
        <v>773</v>
      </c>
      <c r="I139" s="299" t="s">
        <v>752</v>
      </c>
      <c r="J139" s="299"/>
      <c r="K139" s="342"/>
    </row>
    <row r="140" ht="15" customHeight="1">
      <c r="B140" s="340"/>
      <c r="C140" s="299" t="s">
        <v>774</v>
      </c>
      <c r="D140" s="299"/>
      <c r="E140" s="299"/>
      <c r="F140" s="320" t="s">
        <v>718</v>
      </c>
      <c r="G140" s="299"/>
      <c r="H140" s="299" t="s">
        <v>775</v>
      </c>
      <c r="I140" s="299" t="s">
        <v>752</v>
      </c>
      <c r="J140" s="299"/>
      <c r="K140" s="342"/>
    </row>
    <row r="14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ht="45" customHeight="1">
      <c r="B145" s="310"/>
      <c r="C145" s="311" t="s">
        <v>776</v>
      </c>
      <c r="D145" s="311"/>
      <c r="E145" s="311"/>
      <c r="F145" s="311"/>
      <c r="G145" s="311"/>
      <c r="H145" s="311"/>
      <c r="I145" s="311"/>
      <c r="J145" s="311"/>
      <c r="K145" s="312"/>
    </row>
    <row r="146" ht="17.25" customHeight="1">
      <c r="B146" s="310"/>
      <c r="C146" s="313" t="s">
        <v>712</v>
      </c>
      <c r="D146" s="313"/>
      <c r="E146" s="313"/>
      <c r="F146" s="313" t="s">
        <v>713</v>
      </c>
      <c r="G146" s="314"/>
      <c r="H146" s="313" t="s">
        <v>117</v>
      </c>
      <c r="I146" s="313" t="s">
        <v>57</v>
      </c>
      <c r="J146" s="313" t="s">
        <v>714</v>
      </c>
      <c r="K146" s="312"/>
    </row>
    <row r="147" ht="17.25" customHeight="1">
      <c r="B147" s="310"/>
      <c r="C147" s="315" t="s">
        <v>715</v>
      </c>
      <c r="D147" s="315"/>
      <c r="E147" s="315"/>
      <c r="F147" s="316" t="s">
        <v>716</v>
      </c>
      <c r="G147" s="317"/>
      <c r="H147" s="315"/>
      <c r="I147" s="315"/>
      <c r="J147" s="315" t="s">
        <v>717</v>
      </c>
      <c r="K147" s="312"/>
    </row>
    <row r="148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ht="15" customHeight="1">
      <c r="B149" s="321"/>
      <c r="C149" s="346" t="s">
        <v>721</v>
      </c>
      <c r="D149" s="299"/>
      <c r="E149" s="299"/>
      <c r="F149" s="347" t="s">
        <v>718</v>
      </c>
      <c r="G149" s="299"/>
      <c r="H149" s="346" t="s">
        <v>757</v>
      </c>
      <c r="I149" s="346" t="s">
        <v>720</v>
      </c>
      <c r="J149" s="346">
        <v>120</v>
      </c>
      <c r="K149" s="342"/>
    </row>
    <row r="150" ht="15" customHeight="1">
      <c r="B150" s="321"/>
      <c r="C150" s="346" t="s">
        <v>766</v>
      </c>
      <c r="D150" s="299"/>
      <c r="E150" s="299"/>
      <c r="F150" s="347" t="s">
        <v>718</v>
      </c>
      <c r="G150" s="299"/>
      <c r="H150" s="346" t="s">
        <v>777</v>
      </c>
      <c r="I150" s="346" t="s">
        <v>720</v>
      </c>
      <c r="J150" s="346" t="s">
        <v>768</v>
      </c>
      <c r="K150" s="342"/>
    </row>
    <row r="151" ht="15" customHeight="1">
      <c r="B151" s="321"/>
      <c r="C151" s="346" t="s">
        <v>667</v>
      </c>
      <c r="D151" s="299"/>
      <c r="E151" s="299"/>
      <c r="F151" s="347" t="s">
        <v>718</v>
      </c>
      <c r="G151" s="299"/>
      <c r="H151" s="346" t="s">
        <v>778</v>
      </c>
      <c r="I151" s="346" t="s">
        <v>720</v>
      </c>
      <c r="J151" s="346" t="s">
        <v>768</v>
      </c>
      <c r="K151" s="342"/>
    </row>
    <row r="152" ht="15" customHeight="1">
      <c r="B152" s="321"/>
      <c r="C152" s="346" t="s">
        <v>723</v>
      </c>
      <c r="D152" s="299"/>
      <c r="E152" s="299"/>
      <c r="F152" s="347" t="s">
        <v>724</v>
      </c>
      <c r="G152" s="299"/>
      <c r="H152" s="346" t="s">
        <v>757</v>
      </c>
      <c r="I152" s="346" t="s">
        <v>720</v>
      </c>
      <c r="J152" s="346">
        <v>50</v>
      </c>
      <c r="K152" s="342"/>
    </row>
    <row r="153" ht="15" customHeight="1">
      <c r="B153" s="321"/>
      <c r="C153" s="346" t="s">
        <v>726</v>
      </c>
      <c r="D153" s="299"/>
      <c r="E153" s="299"/>
      <c r="F153" s="347" t="s">
        <v>718</v>
      </c>
      <c r="G153" s="299"/>
      <c r="H153" s="346" t="s">
        <v>757</v>
      </c>
      <c r="I153" s="346" t="s">
        <v>728</v>
      </c>
      <c r="J153" s="346"/>
      <c r="K153" s="342"/>
    </row>
    <row r="154" ht="15" customHeight="1">
      <c r="B154" s="321"/>
      <c r="C154" s="346" t="s">
        <v>737</v>
      </c>
      <c r="D154" s="299"/>
      <c r="E154" s="299"/>
      <c r="F154" s="347" t="s">
        <v>724</v>
      </c>
      <c r="G154" s="299"/>
      <c r="H154" s="346" t="s">
        <v>757</v>
      </c>
      <c r="I154" s="346" t="s">
        <v>720</v>
      </c>
      <c r="J154" s="346">
        <v>50</v>
      </c>
      <c r="K154" s="342"/>
    </row>
    <row r="155" ht="15" customHeight="1">
      <c r="B155" s="321"/>
      <c r="C155" s="346" t="s">
        <v>745</v>
      </c>
      <c r="D155" s="299"/>
      <c r="E155" s="299"/>
      <c r="F155" s="347" t="s">
        <v>724</v>
      </c>
      <c r="G155" s="299"/>
      <c r="H155" s="346" t="s">
        <v>757</v>
      </c>
      <c r="I155" s="346" t="s">
        <v>720</v>
      </c>
      <c r="J155" s="346">
        <v>50</v>
      </c>
      <c r="K155" s="342"/>
    </row>
    <row r="156" ht="15" customHeight="1">
      <c r="B156" s="321"/>
      <c r="C156" s="346" t="s">
        <v>743</v>
      </c>
      <c r="D156" s="299"/>
      <c r="E156" s="299"/>
      <c r="F156" s="347" t="s">
        <v>724</v>
      </c>
      <c r="G156" s="299"/>
      <c r="H156" s="346" t="s">
        <v>757</v>
      </c>
      <c r="I156" s="346" t="s">
        <v>720</v>
      </c>
      <c r="J156" s="346">
        <v>50</v>
      </c>
      <c r="K156" s="342"/>
    </row>
    <row r="157" ht="15" customHeight="1">
      <c r="B157" s="321"/>
      <c r="C157" s="346" t="s">
        <v>106</v>
      </c>
      <c r="D157" s="299"/>
      <c r="E157" s="299"/>
      <c r="F157" s="347" t="s">
        <v>718</v>
      </c>
      <c r="G157" s="299"/>
      <c r="H157" s="346" t="s">
        <v>779</v>
      </c>
      <c r="I157" s="346" t="s">
        <v>720</v>
      </c>
      <c r="J157" s="346" t="s">
        <v>780</v>
      </c>
      <c r="K157" s="342"/>
    </row>
    <row r="158" ht="15" customHeight="1">
      <c r="B158" s="321"/>
      <c r="C158" s="346" t="s">
        <v>781</v>
      </c>
      <c r="D158" s="299"/>
      <c r="E158" s="299"/>
      <c r="F158" s="347" t="s">
        <v>718</v>
      </c>
      <c r="G158" s="299"/>
      <c r="H158" s="346" t="s">
        <v>782</v>
      </c>
      <c r="I158" s="346" t="s">
        <v>752</v>
      </c>
      <c r="J158" s="346"/>
      <c r="K158" s="342"/>
    </row>
    <row r="159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ht="45" customHeight="1">
      <c r="B163" s="288"/>
      <c r="C163" s="289" t="s">
        <v>783</v>
      </c>
      <c r="D163" s="289"/>
      <c r="E163" s="289"/>
      <c r="F163" s="289"/>
      <c r="G163" s="289"/>
      <c r="H163" s="289"/>
      <c r="I163" s="289"/>
      <c r="J163" s="289"/>
      <c r="K163" s="290"/>
    </row>
    <row r="164" ht="17.25" customHeight="1">
      <c r="B164" s="288"/>
      <c r="C164" s="313" t="s">
        <v>712</v>
      </c>
      <c r="D164" s="313"/>
      <c r="E164" s="313"/>
      <c r="F164" s="313" t="s">
        <v>713</v>
      </c>
      <c r="G164" s="350"/>
      <c r="H164" s="351" t="s">
        <v>117</v>
      </c>
      <c r="I164" s="351" t="s">
        <v>57</v>
      </c>
      <c r="J164" s="313" t="s">
        <v>714</v>
      </c>
      <c r="K164" s="290"/>
    </row>
    <row r="165" ht="17.25" customHeight="1">
      <c r="B165" s="291"/>
      <c r="C165" s="315" t="s">
        <v>715</v>
      </c>
      <c r="D165" s="315"/>
      <c r="E165" s="315"/>
      <c r="F165" s="316" t="s">
        <v>716</v>
      </c>
      <c r="G165" s="352"/>
      <c r="H165" s="353"/>
      <c r="I165" s="353"/>
      <c r="J165" s="315" t="s">
        <v>717</v>
      </c>
      <c r="K165" s="293"/>
    </row>
    <row r="166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ht="15" customHeight="1">
      <c r="B167" s="321"/>
      <c r="C167" s="299" t="s">
        <v>721</v>
      </c>
      <c r="D167" s="299"/>
      <c r="E167" s="299"/>
      <c r="F167" s="320" t="s">
        <v>718</v>
      </c>
      <c r="G167" s="299"/>
      <c r="H167" s="299" t="s">
        <v>757</v>
      </c>
      <c r="I167" s="299" t="s">
        <v>720</v>
      </c>
      <c r="J167" s="299">
        <v>120</v>
      </c>
      <c r="K167" s="342"/>
    </row>
    <row r="168" ht="15" customHeight="1">
      <c r="B168" s="321"/>
      <c r="C168" s="299" t="s">
        <v>766</v>
      </c>
      <c r="D168" s="299"/>
      <c r="E168" s="299"/>
      <c r="F168" s="320" t="s">
        <v>718</v>
      </c>
      <c r="G168" s="299"/>
      <c r="H168" s="299" t="s">
        <v>767</v>
      </c>
      <c r="I168" s="299" t="s">
        <v>720</v>
      </c>
      <c r="J168" s="299" t="s">
        <v>768</v>
      </c>
      <c r="K168" s="342"/>
    </row>
    <row r="169" ht="15" customHeight="1">
      <c r="B169" s="321"/>
      <c r="C169" s="299" t="s">
        <v>667</v>
      </c>
      <c r="D169" s="299"/>
      <c r="E169" s="299"/>
      <c r="F169" s="320" t="s">
        <v>718</v>
      </c>
      <c r="G169" s="299"/>
      <c r="H169" s="299" t="s">
        <v>784</v>
      </c>
      <c r="I169" s="299" t="s">
        <v>720</v>
      </c>
      <c r="J169" s="299" t="s">
        <v>768</v>
      </c>
      <c r="K169" s="342"/>
    </row>
    <row r="170" ht="15" customHeight="1">
      <c r="B170" s="321"/>
      <c r="C170" s="299" t="s">
        <v>723</v>
      </c>
      <c r="D170" s="299"/>
      <c r="E170" s="299"/>
      <c r="F170" s="320" t="s">
        <v>724</v>
      </c>
      <c r="G170" s="299"/>
      <c r="H170" s="299" t="s">
        <v>784</v>
      </c>
      <c r="I170" s="299" t="s">
        <v>720</v>
      </c>
      <c r="J170" s="299">
        <v>50</v>
      </c>
      <c r="K170" s="342"/>
    </row>
    <row r="171" ht="15" customHeight="1">
      <c r="B171" s="321"/>
      <c r="C171" s="299" t="s">
        <v>726</v>
      </c>
      <c r="D171" s="299"/>
      <c r="E171" s="299"/>
      <c r="F171" s="320" t="s">
        <v>718</v>
      </c>
      <c r="G171" s="299"/>
      <c r="H171" s="299" t="s">
        <v>784</v>
      </c>
      <c r="I171" s="299" t="s">
        <v>728</v>
      </c>
      <c r="J171" s="299"/>
      <c r="K171" s="342"/>
    </row>
    <row r="172" ht="15" customHeight="1">
      <c r="B172" s="321"/>
      <c r="C172" s="299" t="s">
        <v>737</v>
      </c>
      <c r="D172" s="299"/>
      <c r="E172" s="299"/>
      <c r="F172" s="320" t="s">
        <v>724</v>
      </c>
      <c r="G172" s="299"/>
      <c r="H172" s="299" t="s">
        <v>784</v>
      </c>
      <c r="I172" s="299" t="s">
        <v>720</v>
      </c>
      <c r="J172" s="299">
        <v>50</v>
      </c>
      <c r="K172" s="342"/>
    </row>
    <row r="173" ht="15" customHeight="1">
      <c r="B173" s="321"/>
      <c r="C173" s="299" t="s">
        <v>745</v>
      </c>
      <c r="D173" s="299"/>
      <c r="E173" s="299"/>
      <c r="F173" s="320" t="s">
        <v>724</v>
      </c>
      <c r="G173" s="299"/>
      <c r="H173" s="299" t="s">
        <v>784</v>
      </c>
      <c r="I173" s="299" t="s">
        <v>720</v>
      </c>
      <c r="J173" s="299">
        <v>50</v>
      </c>
      <c r="K173" s="342"/>
    </row>
    <row r="174" ht="15" customHeight="1">
      <c r="B174" s="321"/>
      <c r="C174" s="299" t="s">
        <v>743</v>
      </c>
      <c r="D174" s="299"/>
      <c r="E174" s="299"/>
      <c r="F174" s="320" t="s">
        <v>724</v>
      </c>
      <c r="G174" s="299"/>
      <c r="H174" s="299" t="s">
        <v>784</v>
      </c>
      <c r="I174" s="299" t="s">
        <v>720</v>
      </c>
      <c r="J174" s="299">
        <v>50</v>
      </c>
      <c r="K174" s="342"/>
    </row>
    <row r="175" ht="15" customHeight="1">
      <c r="B175" s="321"/>
      <c r="C175" s="299" t="s">
        <v>116</v>
      </c>
      <c r="D175" s="299"/>
      <c r="E175" s="299"/>
      <c r="F175" s="320" t="s">
        <v>718</v>
      </c>
      <c r="G175" s="299"/>
      <c r="H175" s="299" t="s">
        <v>785</v>
      </c>
      <c r="I175" s="299" t="s">
        <v>786</v>
      </c>
      <c r="J175" s="299"/>
      <c r="K175" s="342"/>
    </row>
    <row r="176" ht="15" customHeight="1">
      <c r="B176" s="321"/>
      <c r="C176" s="299" t="s">
        <v>57</v>
      </c>
      <c r="D176" s="299"/>
      <c r="E176" s="299"/>
      <c r="F176" s="320" t="s">
        <v>718</v>
      </c>
      <c r="G176" s="299"/>
      <c r="H176" s="299" t="s">
        <v>787</v>
      </c>
      <c r="I176" s="299" t="s">
        <v>788</v>
      </c>
      <c r="J176" s="299">
        <v>1</v>
      </c>
      <c r="K176" s="342"/>
    </row>
    <row r="177" ht="15" customHeight="1">
      <c r="B177" s="321"/>
      <c r="C177" s="299" t="s">
        <v>53</v>
      </c>
      <c r="D177" s="299"/>
      <c r="E177" s="299"/>
      <c r="F177" s="320" t="s">
        <v>718</v>
      </c>
      <c r="G177" s="299"/>
      <c r="H177" s="299" t="s">
        <v>789</v>
      </c>
      <c r="I177" s="299" t="s">
        <v>720</v>
      </c>
      <c r="J177" s="299">
        <v>20</v>
      </c>
      <c r="K177" s="342"/>
    </row>
    <row r="178" ht="15" customHeight="1">
      <c r="B178" s="321"/>
      <c r="C178" s="299" t="s">
        <v>117</v>
      </c>
      <c r="D178" s="299"/>
      <c r="E178" s="299"/>
      <c r="F178" s="320" t="s">
        <v>718</v>
      </c>
      <c r="G178" s="299"/>
      <c r="H178" s="299" t="s">
        <v>790</v>
      </c>
      <c r="I178" s="299" t="s">
        <v>720</v>
      </c>
      <c r="J178" s="299">
        <v>255</v>
      </c>
      <c r="K178" s="342"/>
    </row>
    <row r="179" ht="15" customHeight="1">
      <c r="B179" s="321"/>
      <c r="C179" s="299" t="s">
        <v>118</v>
      </c>
      <c r="D179" s="299"/>
      <c r="E179" s="299"/>
      <c r="F179" s="320" t="s">
        <v>718</v>
      </c>
      <c r="G179" s="299"/>
      <c r="H179" s="299" t="s">
        <v>683</v>
      </c>
      <c r="I179" s="299" t="s">
        <v>720</v>
      </c>
      <c r="J179" s="299">
        <v>10</v>
      </c>
      <c r="K179" s="342"/>
    </row>
    <row r="180" ht="15" customHeight="1">
      <c r="B180" s="321"/>
      <c r="C180" s="299" t="s">
        <v>119</v>
      </c>
      <c r="D180" s="299"/>
      <c r="E180" s="299"/>
      <c r="F180" s="320" t="s">
        <v>718</v>
      </c>
      <c r="G180" s="299"/>
      <c r="H180" s="299" t="s">
        <v>791</v>
      </c>
      <c r="I180" s="299" t="s">
        <v>752</v>
      </c>
      <c r="J180" s="299"/>
      <c r="K180" s="342"/>
    </row>
    <row r="181" ht="15" customHeight="1">
      <c r="B181" s="321"/>
      <c r="C181" s="299" t="s">
        <v>792</v>
      </c>
      <c r="D181" s="299"/>
      <c r="E181" s="299"/>
      <c r="F181" s="320" t="s">
        <v>718</v>
      </c>
      <c r="G181" s="299"/>
      <c r="H181" s="299" t="s">
        <v>793</v>
      </c>
      <c r="I181" s="299" t="s">
        <v>752</v>
      </c>
      <c r="J181" s="299"/>
      <c r="K181" s="342"/>
    </row>
    <row r="182" ht="15" customHeight="1">
      <c r="B182" s="321"/>
      <c r="C182" s="299" t="s">
        <v>781</v>
      </c>
      <c r="D182" s="299"/>
      <c r="E182" s="299"/>
      <c r="F182" s="320" t="s">
        <v>718</v>
      </c>
      <c r="G182" s="299"/>
      <c r="H182" s="299" t="s">
        <v>794</v>
      </c>
      <c r="I182" s="299" t="s">
        <v>752</v>
      </c>
      <c r="J182" s="299"/>
      <c r="K182" s="342"/>
    </row>
    <row r="183" ht="15" customHeight="1">
      <c r="B183" s="321"/>
      <c r="C183" s="299" t="s">
        <v>121</v>
      </c>
      <c r="D183" s="299"/>
      <c r="E183" s="299"/>
      <c r="F183" s="320" t="s">
        <v>724</v>
      </c>
      <c r="G183" s="299"/>
      <c r="H183" s="299" t="s">
        <v>795</v>
      </c>
      <c r="I183" s="299" t="s">
        <v>720</v>
      </c>
      <c r="J183" s="299">
        <v>50</v>
      </c>
      <c r="K183" s="342"/>
    </row>
    <row r="184" ht="15" customHeight="1">
      <c r="B184" s="321"/>
      <c r="C184" s="299" t="s">
        <v>796</v>
      </c>
      <c r="D184" s="299"/>
      <c r="E184" s="299"/>
      <c r="F184" s="320" t="s">
        <v>724</v>
      </c>
      <c r="G184" s="299"/>
      <c r="H184" s="299" t="s">
        <v>797</v>
      </c>
      <c r="I184" s="299" t="s">
        <v>798</v>
      </c>
      <c r="J184" s="299"/>
      <c r="K184" s="342"/>
    </row>
    <row r="185" ht="15" customHeight="1">
      <c r="B185" s="321"/>
      <c r="C185" s="299" t="s">
        <v>799</v>
      </c>
      <c r="D185" s="299"/>
      <c r="E185" s="299"/>
      <c r="F185" s="320" t="s">
        <v>724</v>
      </c>
      <c r="G185" s="299"/>
      <c r="H185" s="299" t="s">
        <v>800</v>
      </c>
      <c r="I185" s="299" t="s">
        <v>798</v>
      </c>
      <c r="J185" s="299"/>
      <c r="K185" s="342"/>
    </row>
    <row r="186" ht="15" customHeight="1">
      <c r="B186" s="321"/>
      <c r="C186" s="299" t="s">
        <v>801</v>
      </c>
      <c r="D186" s="299"/>
      <c r="E186" s="299"/>
      <c r="F186" s="320" t="s">
        <v>724</v>
      </c>
      <c r="G186" s="299"/>
      <c r="H186" s="299" t="s">
        <v>802</v>
      </c>
      <c r="I186" s="299" t="s">
        <v>798</v>
      </c>
      <c r="J186" s="299"/>
      <c r="K186" s="342"/>
    </row>
    <row r="187" ht="15" customHeight="1">
      <c r="B187" s="321"/>
      <c r="C187" s="354" t="s">
        <v>803</v>
      </c>
      <c r="D187" s="299"/>
      <c r="E187" s="299"/>
      <c r="F187" s="320" t="s">
        <v>724</v>
      </c>
      <c r="G187" s="299"/>
      <c r="H187" s="299" t="s">
        <v>804</v>
      </c>
      <c r="I187" s="299" t="s">
        <v>805</v>
      </c>
      <c r="J187" s="355" t="s">
        <v>806</v>
      </c>
      <c r="K187" s="342"/>
    </row>
    <row r="188" ht="15" customHeight="1">
      <c r="B188" s="321"/>
      <c r="C188" s="305" t="s">
        <v>42</v>
      </c>
      <c r="D188" s="299"/>
      <c r="E188" s="299"/>
      <c r="F188" s="320" t="s">
        <v>718</v>
      </c>
      <c r="G188" s="299"/>
      <c r="H188" s="295" t="s">
        <v>807</v>
      </c>
      <c r="I188" s="299" t="s">
        <v>808</v>
      </c>
      <c r="J188" s="299"/>
      <c r="K188" s="342"/>
    </row>
    <row r="189" ht="15" customHeight="1">
      <c r="B189" s="321"/>
      <c r="C189" s="305" t="s">
        <v>809</v>
      </c>
      <c r="D189" s="299"/>
      <c r="E189" s="299"/>
      <c r="F189" s="320" t="s">
        <v>718</v>
      </c>
      <c r="G189" s="299"/>
      <c r="H189" s="299" t="s">
        <v>810</v>
      </c>
      <c r="I189" s="299" t="s">
        <v>752</v>
      </c>
      <c r="J189" s="299"/>
      <c r="K189" s="342"/>
    </row>
    <row r="190" ht="15" customHeight="1">
      <c r="B190" s="321"/>
      <c r="C190" s="305" t="s">
        <v>811</v>
      </c>
      <c r="D190" s="299"/>
      <c r="E190" s="299"/>
      <c r="F190" s="320" t="s">
        <v>718</v>
      </c>
      <c r="G190" s="299"/>
      <c r="H190" s="299" t="s">
        <v>812</v>
      </c>
      <c r="I190" s="299" t="s">
        <v>752</v>
      </c>
      <c r="J190" s="299"/>
      <c r="K190" s="342"/>
    </row>
    <row r="191" ht="15" customHeight="1">
      <c r="B191" s="321"/>
      <c r="C191" s="305" t="s">
        <v>813</v>
      </c>
      <c r="D191" s="299"/>
      <c r="E191" s="299"/>
      <c r="F191" s="320" t="s">
        <v>724</v>
      </c>
      <c r="G191" s="299"/>
      <c r="H191" s="299" t="s">
        <v>814</v>
      </c>
      <c r="I191" s="299" t="s">
        <v>752</v>
      </c>
      <c r="J191" s="299"/>
      <c r="K191" s="342"/>
    </row>
    <row r="192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ht="21">
      <c r="B197" s="288"/>
      <c r="C197" s="289" t="s">
        <v>815</v>
      </c>
      <c r="D197" s="289"/>
      <c r="E197" s="289"/>
      <c r="F197" s="289"/>
      <c r="G197" s="289"/>
      <c r="H197" s="289"/>
      <c r="I197" s="289"/>
      <c r="J197" s="289"/>
      <c r="K197" s="290"/>
    </row>
    <row r="198" ht="25.5" customHeight="1">
      <c r="B198" s="288"/>
      <c r="C198" s="357" t="s">
        <v>816</v>
      </c>
      <c r="D198" s="357"/>
      <c r="E198" s="357"/>
      <c r="F198" s="357" t="s">
        <v>817</v>
      </c>
      <c r="G198" s="358"/>
      <c r="H198" s="357" t="s">
        <v>818</v>
      </c>
      <c r="I198" s="357"/>
      <c r="J198" s="357"/>
      <c r="K198" s="290"/>
    </row>
    <row r="199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ht="15" customHeight="1">
      <c r="B200" s="321"/>
      <c r="C200" s="299" t="s">
        <v>808</v>
      </c>
      <c r="D200" s="299"/>
      <c r="E200" s="299"/>
      <c r="F200" s="320" t="s">
        <v>43</v>
      </c>
      <c r="G200" s="299"/>
      <c r="H200" s="299" t="s">
        <v>819</v>
      </c>
      <c r="I200" s="299"/>
      <c r="J200" s="299"/>
      <c r="K200" s="342"/>
    </row>
    <row r="201" ht="15" customHeight="1">
      <c r="B201" s="321"/>
      <c r="C201" s="327"/>
      <c r="D201" s="299"/>
      <c r="E201" s="299"/>
      <c r="F201" s="320" t="s">
        <v>44</v>
      </c>
      <c r="G201" s="299"/>
      <c r="H201" s="299" t="s">
        <v>820</v>
      </c>
      <c r="I201" s="299"/>
      <c r="J201" s="299"/>
      <c r="K201" s="342"/>
    </row>
    <row r="202" ht="15" customHeight="1">
      <c r="B202" s="321"/>
      <c r="C202" s="327"/>
      <c r="D202" s="299"/>
      <c r="E202" s="299"/>
      <c r="F202" s="320" t="s">
        <v>47</v>
      </c>
      <c r="G202" s="299"/>
      <c r="H202" s="299" t="s">
        <v>821</v>
      </c>
      <c r="I202" s="299"/>
      <c r="J202" s="299"/>
      <c r="K202" s="342"/>
    </row>
    <row r="203" ht="15" customHeight="1">
      <c r="B203" s="321"/>
      <c r="C203" s="299"/>
      <c r="D203" s="299"/>
      <c r="E203" s="299"/>
      <c r="F203" s="320" t="s">
        <v>45</v>
      </c>
      <c r="G203" s="299"/>
      <c r="H203" s="299" t="s">
        <v>822</v>
      </c>
      <c r="I203" s="299"/>
      <c r="J203" s="299"/>
      <c r="K203" s="342"/>
    </row>
    <row r="204" ht="15" customHeight="1">
      <c r="B204" s="321"/>
      <c r="C204" s="299"/>
      <c r="D204" s="299"/>
      <c r="E204" s="299"/>
      <c r="F204" s="320" t="s">
        <v>46</v>
      </c>
      <c r="G204" s="299"/>
      <c r="H204" s="299" t="s">
        <v>823</v>
      </c>
      <c r="I204" s="299"/>
      <c r="J204" s="299"/>
      <c r="K204" s="342"/>
    </row>
    <row r="205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ht="15" customHeight="1">
      <c r="B206" s="321"/>
      <c r="C206" s="299" t="s">
        <v>764</v>
      </c>
      <c r="D206" s="299"/>
      <c r="E206" s="299"/>
      <c r="F206" s="320" t="s">
        <v>85</v>
      </c>
      <c r="G206" s="299"/>
      <c r="H206" s="299" t="s">
        <v>824</v>
      </c>
      <c r="I206" s="299"/>
      <c r="J206" s="299"/>
      <c r="K206" s="342"/>
    </row>
    <row r="207" ht="15" customHeight="1">
      <c r="B207" s="321"/>
      <c r="C207" s="327"/>
      <c r="D207" s="299"/>
      <c r="E207" s="299"/>
      <c r="F207" s="320" t="s">
        <v>662</v>
      </c>
      <c r="G207" s="299"/>
      <c r="H207" s="299" t="s">
        <v>663</v>
      </c>
      <c r="I207" s="299"/>
      <c r="J207" s="299"/>
      <c r="K207" s="342"/>
    </row>
    <row r="208" ht="15" customHeight="1">
      <c r="B208" s="321"/>
      <c r="C208" s="299"/>
      <c r="D208" s="299"/>
      <c r="E208" s="299"/>
      <c r="F208" s="320" t="s">
        <v>660</v>
      </c>
      <c r="G208" s="299"/>
      <c r="H208" s="299" t="s">
        <v>825</v>
      </c>
      <c r="I208" s="299"/>
      <c r="J208" s="299"/>
      <c r="K208" s="342"/>
    </row>
    <row r="209" ht="15" customHeight="1">
      <c r="B209" s="359"/>
      <c r="C209" s="327"/>
      <c r="D209" s="327"/>
      <c r="E209" s="327"/>
      <c r="F209" s="320" t="s">
        <v>79</v>
      </c>
      <c r="G209" s="305"/>
      <c r="H209" s="346" t="s">
        <v>664</v>
      </c>
      <c r="I209" s="346"/>
      <c r="J209" s="346"/>
      <c r="K209" s="360"/>
    </row>
    <row r="210" ht="15" customHeight="1">
      <c r="B210" s="359"/>
      <c r="C210" s="327"/>
      <c r="D210" s="327"/>
      <c r="E210" s="327"/>
      <c r="F210" s="320" t="s">
        <v>665</v>
      </c>
      <c r="G210" s="305"/>
      <c r="H210" s="346" t="s">
        <v>156</v>
      </c>
      <c r="I210" s="346"/>
      <c r="J210" s="346"/>
      <c r="K210" s="360"/>
    </row>
    <row r="2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ht="15" customHeight="1">
      <c r="B212" s="359"/>
      <c r="C212" s="299" t="s">
        <v>788</v>
      </c>
      <c r="D212" s="327"/>
      <c r="E212" s="327"/>
      <c r="F212" s="320">
        <v>1</v>
      </c>
      <c r="G212" s="305"/>
      <c r="H212" s="346" t="s">
        <v>826</v>
      </c>
      <c r="I212" s="346"/>
      <c r="J212" s="346"/>
      <c r="K212" s="360"/>
    </row>
    <row r="213" ht="15" customHeight="1">
      <c r="B213" s="359"/>
      <c r="C213" s="327"/>
      <c r="D213" s="327"/>
      <c r="E213" s="327"/>
      <c r="F213" s="320">
        <v>2</v>
      </c>
      <c r="G213" s="305"/>
      <c r="H213" s="346" t="s">
        <v>827</v>
      </c>
      <c r="I213" s="346"/>
      <c r="J213" s="346"/>
      <c r="K213" s="360"/>
    </row>
    <row r="214" ht="15" customHeight="1">
      <c r="B214" s="359"/>
      <c r="C214" s="327"/>
      <c r="D214" s="327"/>
      <c r="E214" s="327"/>
      <c r="F214" s="320">
        <v>3</v>
      </c>
      <c r="G214" s="305"/>
      <c r="H214" s="346" t="s">
        <v>828</v>
      </c>
      <c r="I214" s="346"/>
      <c r="J214" s="346"/>
      <c r="K214" s="360"/>
    </row>
    <row r="215" ht="15" customHeight="1">
      <c r="B215" s="359"/>
      <c r="C215" s="327"/>
      <c r="D215" s="327"/>
      <c r="E215" s="327"/>
      <c r="F215" s="320">
        <v>4</v>
      </c>
      <c r="G215" s="305"/>
      <c r="H215" s="346" t="s">
        <v>829</v>
      </c>
      <c r="I215" s="346"/>
      <c r="J215" s="346"/>
      <c r="K215" s="360"/>
    </row>
    <row r="216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DESKTOP-59T950H\katka</dc:creator>
  <cp:lastModifiedBy>DESKTOP-59T950H\katka</cp:lastModifiedBy>
  <dcterms:created xsi:type="dcterms:W3CDTF">2018-06-08T08:06:11Z</dcterms:created>
  <dcterms:modified xsi:type="dcterms:W3CDTF">2018-06-08T08:06:24Z</dcterms:modified>
</cp:coreProperties>
</file>